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70" windowHeight="9510" tabRatio="551" activeTab="0"/>
  </bookViews>
  <sheets>
    <sheet name="Sheet1" sheetId="1" r:id="rId1"/>
  </sheets>
  <definedNames>
    <definedName name="_xlnm.Print_Area" localSheetId="0">'Sheet1'!$A$1:$J$211</definedName>
  </definedNames>
  <calcPr fullCalcOnLoad="1"/>
</workbook>
</file>

<file path=xl/sharedStrings.xml><?xml version="1.0" encoding="utf-8"?>
<sst xmlns="http://schemas.openxmlformats.org/spreadsheetml/2006/main" count="356" uniqueCount="316">
  <si>
    <t>Qté/carton</t>
  </si>
  <si>
    <t>Nombre de cartons</t>
  </si>
  <si>
    <t>TOTAL TTC</t>
  </si>
  <si>
    <t>LES GRANDS VINS DE BORDEAUX</t>
  </si>
  <si>
    <t>LES GRANDS VINS DE BOURGOGNE</t>
  </si>
  <si>
    <t>LES GRANDS VINS DE LA VALLEE DU RHÔNE</t>
  </si>
  <si>
    <t>LES VINS DU MONDE</t>
  </si>
  <si>
    <t>Prix TTC</t>
  </si>
  <si>
    <t>Prix total TTC</t>
  </si>
  <si>
    <t>Prix Public Constaté</t>
  </si>
  <si>
    <t>LES SPIRITUEUX</t>
  </si>
  <si>
    <t>Livraison express</t>
  </si>
  <si>
    <t>oui</t>
  </si>
  <si>
    <t>non</t>
  </si>
  <si>
    <t>Veuillez renseigner votre choix en inscrivant oui ou non dans la case correspondante</t>
  </si>
  <si>
    <t>OFFRE VALABLE JUSQU'À EPUISEMENT DES STOCKS - L'abus d'alcool est dangereux pour la santé, à consommer avec modération</t>
  </si>
  <si>
    <t>Port *</t>
  </si>
  <si>
    <t>Supplément **</t>
  </si>
  <si>
    <r>
      <rPr>
        <b/>
        <sz val="16"/>
        <color indexed="16"/>
        <rFont val="Raleway"/>
        <family val="2"/>
      </rPr>
      <t>Règlement</t>
    </r>
    <r>
      <rPr>
        <sz val="16"/>
        <color indexed="16"/>
        <rFont val="Raleway"/>
        <family val="2"/>
      </rPr>
      <t xml:space="preserve"> : à la commande</t>
    </r>
  </si>
  <si>
    <t>DIPLOMATICO12</t>
  </si>
  <si>
    <t>ZACAPA</t>
  </si>
  <si>
    <t>PAYELLE</t>
  </si>
  <si>
    <t>DIRUPO</t>
  </si>
  <si>
    <t>GLENMORANGIE</t>
  </si>
  <si>
    <t xml:space="preserve">LES GRANDS VINS DU LANGUEDOC ET DU SUD DE LA FRANCE </t>
  </si>
  <si>
    <t>LPCUVEE</t>
  </si>
  <si>
    <t>BOUQ15</t>
  </si>
  <si>
    <t>BLANCS</t>
  </si>
  <si>
    <t>ROUGES</t>
  </si>
  <si>
    <t>BARBERA16</t>
  </si>
  <si>
    <t>JACQUARTSIGN</t>
  </si>
  <si>
    <r>
      <t xml:space="preserve">Champagne </t>
    </r>
    <r>
      <rPr>
        <b/>
        <sz val="12"/>
        <color indexed="63"/>
        <rFont val="Calibri"/>
        <family val="2"/>
      </rPr>
      <t>Closquinet Brut</t>
    </r>
  </si>
  <si>
    <t>NIKKA</t>
  </si>
  <si>
    <t>COTBOURG18B</t>
  </si>
  <si>
    <t>POUILLY18RIAUX</t>
  </si>
  <si>
    <t>BAROLO15</t>
  </si>
  <si>
    <t>CLOSB</t>
  </si>
  <si>
    <t>BSBRES</t>
  </si>
  <si>
    <t>Coup de Cœur Vins + Vins</t>
  </si>
  <si>
    <r>
      <t xml:space="preserve">Champagne Grand Cru Blanc de blancs </t>
    </r>
    <r>
      <rPr>
        <b/>
        <sz val="12"/>
        <color indexed="63"/>
        <rFont val="Calibri"/>
        <family val="2"/>
      </rPr>
      <t>Payelle Père &amp; Fils</t>
    </r>
  </si>
  <si>
    <r>
      <rPr>
        <b/>
        <sz val="12"/>
        <color indexed="63"/>
        <rFont val="Calibri"/>
        <family val="2"/>
      </rPr>
      <t xml:space="preserve">Pessac-Léognan </t>
    </r>
    <r>
      <rPr>
        <sz val="12"/>
        <color indexed="63"/>
        <rFont val="Calibri"/>
        <family val="2"/>
      </rPr>
      <t>Réserve de Malartic 2015</t>
    </r>
    <r>
      <rPr>
        <sz val="10"/>
        <color indexed="63"/>
        <rFont val="Calibri"/>
        <family val="2"/>
      </rPr>
      <t>, 2nd vin du Grand Cru Classé Château Malartic-Lagravière</t>
    </r>
  </si>
  <si>
    <r>
      <rPr>
        <b/>
        <sz val="12"/>
        <color indexed="63"/>
        <rFont val="Calibri"/>
        <family val="2"/>
      </rPr>
      <t xml:space="preserve">Coteaux Bourguignons </t>
    </r>
    <r>
      <rPr>
        <sz val="12"/>
        <color indexed="63"/>
        <rFont val="Calibri"/>
        <family val="2"/>
      </rPr>
      <t>Maison Bouchard Ainé et Fils 2018</t>
    </r>
  </si>
  <si>
    <t>LES GRANDS VINS DU BEAUJOLAIS, LOIRE ET ALSACE</t>
  </si>
  <si>
    <t>ROSÉS</t>
  </si>
  <si>
    <t>BLANC</t>
  </si>
  <si>
    <t>PEZ15</t>
  </si>
  <si>
    <t>RDM15</t>
  </si>
  <si>
    <t>DG16CB6</t>
  </si>
  <si>
    <t>POM16DES</t>
  </si>
  <si>
    <t>NSGCHARB15B</t>
  </si>
  <si>
    <t>TDMANDRIN17</t>
  </si>
  <si>
    <t>GIGMONT16</t>
  </si>
  <si>
    <t>TARIQXOEQ</t>
  </si>
  <si>
    <t xml:space="preserve">Montant Économisé :   </t>
  </si>
  <si>
    <t>CARB15</t>
  </si>
  <si>
    <t>CHABLISG18</t>
  </si>
  <si>
    <t>FONDRECHE18</t>
  </si>
  <si>
    <r>
      <t xml:space="preserve">* Frais de Port : 1-12 blles à 16 euros TTC, 13-24 blles à 20 euros TTC, 25-35 blles à 25 euros TTC
Livraison Offerte en France Métropolitaine dès 36 bouteilles commandées (hors livraison express). 
** Si vous souhaitez une livraison express, il faut acquitter un surcoût d'1€ TTC par bouteille.
                       </t>
    </r>
    <r>
      <rPr>
        <b/>
        <i/>
        <sz val="11"/>
        <color indexed="63"/>
        <rFont val="Calibri"/>
        <family val="2"/>
      </rPr>
      <t>Si vous souhaitez une prestation spéciale pour votre livraison (en cave, à l’étage, en sous-sol, en main propre ou rdv à heure fixe),
                                                                                                          veuillez nous contacter pour un devis sur mesure.</t>
    </r>
  </si>
  <si>
    <r>
      <rPr>
        <b/>
        <u val="single"/>
        <sz val="16"/>
        <color indexed="63"/>
        <rFont val="Calibri"/>
        <family val="2"/>
      </rPr>
      <t>INFORMATIONS DE LIVRAISON</t>
    </r>
    <r>
      <rPr>
        <sz val="16"/>
        <color indexed="63"/>
        <rFont val="Calibri"/>
        <family val="2"/>
      </rPr>
      <t xml:space="preserve"> :</t>
    </r>
    <r>
      <rPr>
        <sz val="12"/>
        <color indexed="63"/>
        <rFont val="Calibri"/>
        <family val="2"/>
      </rPr>
      <t xml:space="preserve"> </t>
    </r>
    <r>
      <rPr>
        <sz val="8"/>
        <color indexed="63"/>
        <rFont val="Calibri"/>
        <family val="2"/>
      </rPr>
      <t xml:space="preserve">
</t>
    </r>
    <r>
      <rPr>
        <sz val="12"/>
        <color indexed="63"/>
        <rFont val="Calibri"/>
        <family val="2"/>
      </rPr>
      <t xml:space="preserve">
NOM :                                                                                 PRENOM : 
SOCIETE (à préciser si livraison sur votre lieu de travail) :  
ADRESSE : 
CODE POSTAL :                                                               VILLE : 
PORTABLE :                                                                      EMAIL  :                                                                                      @ 
REMARQUES POUR FACILITER LA LIVRAISON (code immeuble, gardien) : 
</t>
    </r>
    <r>
      <rPr>
        <i/>
        <sz val="12"/>
        <color indexed="16"/>
        <rFont val="Calibri"/>
        <family val="2"/>
      </rPr>
      <t>Pour toute prestation spéciale de livraison (à l'étage, en sous-sol, en main propre, manutention spécifique, le samedi ou avant 13h), nous contacter pour devis préalable.</t>
    </r>
    <r>
      <rPr>
        <i/>
        <sz val="11"/>
        <color indexed="63"/>
        <rFont val="Calibri"/>
        <family val="2"/>
      </rPr>
      <t xml:space="preserve">
</t>
    </r>
    <r>
      <rPr>
        <sz val="12"/>
        <color indexed="63"/>
        <rFont val="Calibri"/>
        <family val="2"/>
      </rPr>
      <t xml:space="preserve">
ADRESSE DE FACTURATION (si différente de l'adresse de livraison, merci de l'inscrire ici) :  </t>
    </r>
    <r>
      <rPr>
        <i/>
        <sz val="12"/>
        <color indexed="63"/>
        <rFont val="Calibri"/>
        <family val="2"/>
      </rPr>
      <t xml:space="preserve">
</t>
    </r>
    <r>
      <rPr>
        <sz val="12"/>
        <color indexed="63"/>
        <rFont val="Calibri"/>
        <family val="2"/>
      </rPr>
      <t xml:space="preserve">MODE DE REGLEMENT : </t>
    </r>
    <r>
      <rPr>
        <sz val="16"/>
        <color indexed="63"/>
        <rFont val="Times New Roman"/>
        <family val="1"/>
      </rPr>
      <t xml:space="preserve"> _xDB40__xDDCE_</t>
    </r>
    <r>
      <rPr>
        <sz val="12"/>
        <color indexed="63"/>
        <rFont val="Calibri"/>
        <family val="2"/>
      </rPr>
      <t xml:space="preserve"> Chèque * libellé à l'ordre de Vins+Vins _xDB40__xDDCE_     </t>
    </r>
    <r>
      <rPr>
        <sz val="16"/>
        <color indexed="63"/>
        <rFont val="Times New Roman"/>
        <family val="1"/>
      </rPr>
      <t xml:space="preserve"> _xDB40__xDDCE_</t>
    </r>
    <r>
      <rPr>
        <sz val="12"/>
        <color indexed="63"/>
        <rFont val="Calibri"/>
        <family val="2"/>
      </rPr>
      <t xml:space="preserve"> Virement bancaire (nous demander notre RIB)   </t>
    </r>
    <r>
      <rPr>
        <sz val="16"/>
        <color indexed="63"/>
        <rFont val="Times New Roman"/>
        <family val="1"/>
      </rPr>
      <t xml:space="preserve"> _xDB40__xDDCE_ </t>
    </r>
    <r>
      <rPr>
        <sz val="12"/>
        <color indexed="63"/>
        <rFont val="Calibri"/>
        <family val="2"/>
      </rPr>
      <t>Carte Bancaire (par téléphone au 05.56.95.70.95)
* : Vous pouvez envoyer votre bon de commande et votre réglement à l'adresse suivante : 
VINS + VINS service "Coups de Coeur" 133 rue Pierre Ramond 33160 Saint-Médard-En-Jalles</t>
    </r>
  </si>
  <si>
    <r>
      <rPr>
        <b/>
        <sz val="12"/>
        <color indexed="63"/>
        <rFont val="Calibri"/>
        <family val="2"/>
      </rPr>
      <t>Morgon</t>
    </r>
    <r>
      <rPr>
        <sz val="12"/>
        <color indexed="63"/>
        <rFont val="Calibri"/>
        <family val="2"/>
      </rPr>
      <t xml:space="preserve"> "Côte du Py" Réserve Domaine Jambon 2018</t>
    </r>
  </si>
  <si>
    <t>DOMITIUS18</t>
  </si>
  <si>
    <t>CISSAN15</t>
  </si>
  <si>
    <t>PL16</t>
  </si>
  <si>
    <t>PCD16</t>
  </si>
  <si>
    <t>FDP15</t>
  </si>
  <si>
    <r>
      <rPr>
        <b/>
        <sz val="12"/>
        <color indexed="63"/>
        <rFont val="Calibri"/>
        <family val="2"/>
      </rPr>
      <t>Pouilly-Fuissé</t>
    </r>
    <r>
      <rPr>
        <sz val="12"/>
        <color indexed="63"/>
        <rFont val="Calibri"/>
        <family val="2"/>
      </rPr>
      <t xml:space="preserve"> Domaine Carrette 2018</t>
    </r>
  </si>
  <si>
    <t>CRBB16</t>
  </si>
  <si>
    <t>GRENACHEN17</t>
  </si>
  <si>
    <r>
      <rPr>
        <b/>
        <sz val="12"/>
        <color indexed="63"/>
        <rFont val="Calibri"/>
        <family val="2"/>
      </rPr>
      <t xml:space="preserve">IGP Côtes Catalanes </t>
    </r>
    <r>
      <rPr>
        <sz val="12"/>
        <color indexed="63"/>
        <rFont val="Calibri"/>
        <family val="2"/>
      </rPr>
      <t>100% Grenache Noir Mas Saint Pierre 2017</t>
    </r>
  </si>
  <si>
    <t>SORCIERES19</t>
  </si>
  <si>
    <t>PUECHR17</t>
  </si>
  <si>
    <t>FAUGERESALQ17P</t>
  </si>
  <si>
    <t>MISIVA19</t>
  </si>
  <si>
    <r>
      <t>Misiva Ribera del Duero Fincas de Azabache 2019,</t>
    </r>
    <r>
      <rPr>
        <b/>
        <sz val="12"/>
        <color indexed="63"/>
        <rFont val="Calibri"/>
        <family val="2"/>
      </rPr>
      <t xml:space="preserve"> Espagne</t>
    </r>
  </si>
  <si>
    <r>
      <t>Batasiolo Barbera d'Alba Sovrana 2016,</t>
    </r>
    <r>
      <rPr>
        <b/>
        <sz val="12"/>
        <color indexed="63"/>
        <rFont val="Calibri"/>
        <family val="2"/>
      </rPr>
      <t xml:space="preserve"> Italie</t>
    </r>
  </si>
  <si>
    <t>OU2018</t>
  </si>
  <si>
    <t>LAFAB18</t>
  </si>
  <si>
    <r>
      <rPr>
        <b/>
        <sz val="12"/>
        <color indexed="63"/>
        <rFont val="Calibri"/>
        <family val="2"/>
      </rPr>
      <t>IGP Côtes Catalanes</t>
    </r>
    <r>
      <rPr>
        <sz val="12"/>
        <color indexed="63"/>
        <rFont val="Calibri"/>
        <family val="2"/>
      </rPr>
      <t xml:space="preserve"> Miraflors Blanc « Lafabuleuse » Domaine Lafage 2018</t>
    </r>
  </si>
  <si>
    <t>CHIC18</t>
  </si>
  <si>
    <t>MMINUTY18</t>
  </si>
  <si>
    <t>morgon classique Foillard 2016</t>
  </si>
  <si>
    <t>SAUMUR18</t>
  </si>
  <si>
    <t>ALSACEB17</t>
  </si>
  <si>
    <t>CONDRIEUPC18</t>
  </si>
  <si>
    <t>SYR18CHAMPCT12</t>
  </si>
  <si>
    <t>CNEUF15BARROCH</t>
  </si>
  <si>
    <t>COUBET16</t>
  </si>
  <si>
    <r>
      <rPr>
        <b/>
        <sz val="12"/>
        <color indexed="63"/>
        <rFont val="Calibri"/>
        <family val="2"/>
      </rPr>
      <t xml:space="preserve">Côtes de Bourg </t>
    </r>
    <r>
      <rPr>
        <sz val="12"/>
        <color indexed="63"/>
        <rFont val="Calibri"/>
        <family val="2"/>
      </rPr>
      <t xml:space="preserve">Château Belair-Coubet 2016, </t>
    </r>
    <r>
      <rPr>
        <i/>
        <sz val="10"/>
        <color indexed="63"/>
        <rFont val="Calibri"/>
        <family val="2"/>
      </rPr>
      <t xml:space="preserve">triple </t>
    </r>
    <r>
      <rPr>
        <i/>
        <sz val="10"/>
        <color indexed="63"/>
        <rFont val="Calibri"/>
        <family val="2"/>
      </rPr>
      <t>médaille OR Gilbert et Gaillard</t>
    </r>
    <r>
      <rPr>
        <i/>
        <sz val="10"/>
        <color indexed="63"/>
        <rFont val="Calibri"/>
        <family val="2"/>
      </rPr>
      <t>, médaille bronze Bordeaux</t>
    </r>
  </si>
  <si>
    <t>ESCURAC16</t>
  </si>
  <si>
    <t>PEYR16</t>
  </si>
  <si>
    <r>
      <rPr>
        <b/>
        <sz val="12"/>
        <color indexed="63"/>
        <rFont val="Calibri"/>
        <family val="2"/>
      </rPr>
      <t xml:space="preserve">Saint-Emilion Grand Cru </t>
    </r>
    <r>
      <rPr>
        <sz val="12"/>
        <color indexed="63"/>
        <rFont val="Calibri"/>
        <family val="2"/>
      </rPr>
      <t xml:space="preserve">Château Peyreau 2016, </t>
    </r>
    <r>
      <rPr>
        <i/>
        <sz val="10"/>
        <color indexed="63"/>
        <rFont val="Calibri"/>
        <family val="2"/>
      </rPr>
      <t>88/100 Vinous</t>
    </r>
  </si>
  <si>
    <t>TOUR16</t>
  </si>
  <si>
    <r>
      <rPr>
        <b/>
        <sz val="12"/>
        <color indexed="63"/>
        <rFont val="Calibri"/>
        <family val="2"/>
      </rPr>
      <t>Lalande de Pomerol</t>
    </r>
    <r>
      <rPr>
        <sz val="12"/>
        <color indexed="63"/>
        <rFont val="Calibri"/>
        <family val="2"/>
      </rPr>
      <t xml:space="preserve"> Château Tournefeuille 2016,</t>
    </r>
    <r>
      <rPr>
        <i/>
        <sz val="10"/>
        <color indexed="63"/>
        <rFont val="Calibri"/>
        <family val="2"/>
      </rPr>
      <t xml:space="preserve"> 90-92/100 Falstaff Magazine</t>
    </r>
  </si>
  <si>
    <t>TDT16</t>
  </si>
  <si>
    <t>ARSAC15</t>
  </si>
  <si>
    <t>COUT16</t>
  </si>
  <si>
    <t>CLG12</t>
  </si>
  <si>
    <t>AUB1C14CHARMOIS</t>
  </si>
  <si>
    <t>CHASMLC14GIR</t>
  </si>
  <si>
    <t>HCB18DUR</t>
  </si>
  <si>
    <t>MARS17URS</t>
  </si>
  <si>
    <r>
      <rPr>
        <b/>
        <sz val="12"/>
        <color indexed="63"/>
        <rFont val="Calibri"/>
        <family val="2"/>
      </rPr>
      <t>Marsannay rouge</t>
    </r>
    <r>
      <rPr>
        <sz val="12"/>
        <color indexed="63"/>
        <rFont val="Calibri"/>
        <family val="2"/>
      </rPr>
      <t xml:space="preserve"> Le Cellier des Ursulines 2017</t>
    </r>
  </si>
  <si>
    <t>MSD16TORT</t>
  </si>
  <si>
    <r>
      <t xml:space="preserve">Crozes-Hermitage </t>
    </r>
    <r>
      <rPr>
        <sz val="12"/>
        <color indexed="63"/>
        <rFont val="Calibri"/>
        <family val="2"/>
      </rPr>
      <t>Cuvée Particulière Domaine de Remizières 2018</t>
    </r>
    <r>
      <rPr>
        <b/>
        <sz val="12"/>
        <color indexed="63"/>
        <rFont val="Calibri"/>
        <family val="2"/>
      </rPr>
      <t>,</t>
    </r>
    <r>
      <rPr>
        <sz val="12"/>
        <color indexed="63"/>
        <rFont val="Calibri"/>
        <family val="2"/>
      </rPr>
      <t xml:space="preserve"> </t>
    </r>
    <r>
      <rPr>
        <sz val="10"/>
        <color indexed="63"/>
        <rFont val="Calibri"/>
        <family val="2"/>
      </rPr>
      <t>90-92/100 Parker</t>
    </r>
  </si>
  <si>
    <r>
      <rPr>
        <b/>
        <sz val="12"/>
        <color indexed="63"/>
        <rFont val="Calibri"/>
        <family val="2"/>
      </rPr>
      <t xml:space="preserve">Grand vin du Languedoc </t>
    </r>
    <r>
      <rPr>
        <sz val="12"/>
        <color indexed="63"/>
        <rFont val="Calibri"/>
        <family val="2"/>
      </rPr>
      <t>Solus rouge</t>
    </r>
    <r>
      <rPr>
        <sz val="12"/>
        <color indexed="63"/>
        <rFont val="Calibri"/>
        <family val="2"/>
      </rPr>
      <t xml:space="preserve"> Château de Caraguilhes 2018</t>
    </r>
  </si>
  <si>
    <r>
      <t xml:space="preserve">Saumur-Champigny </t>
    </r>
    <r>
      <rPr>
        <sz val="12"/>
        <color indexed="63"/>
        <rFont val="Calibri"/>
        <family val="2"/>
      </rPr>
      <t xml:space="preserve">Moulins de Turquant </t>
    </r>
    <r>
      <rPr>
        <sz val="12"/>
        <color indexed="63"/>
        <rFont val="Calibri"/>
        <family val="2"/>
      </rPr>
      <t>Domaine Couly Dutheil 2018</t>
    </r>
  </si>
  <si>
    <t>LAFITTE34SSETUI</t>
  </si>
  <si>
    <t>COGNACFRAP</t>
  </si>
  <si>
    <t>LES FORMATS MAGNUMS &amp; LES COFFRETS CADEAUX DE NOEL</t>
  </si>
  <si>
    <t>LPCUVEEMAG</t>
  </si>
  <si>
    <r>
      <rPr>
        <b/>
        <sz val="12"/>
        <color indexed="63"/>
        <rFont val="Calibri"/>
        <family val="2"/>
      </rPr>
      <t>Moulis</t>
    </r>
    <r>
      <rPr>
        <sz val="12"/>
        <color indexed="63"/>
        <rFont val="Calibri"/>
        <family val="2"/>
      </rPr>
      <t xml:space="preserve"> Château Bouqueyran 2015, </t>
    </r>
    <r>
      <rPr>
        <sz val="10"/>
        <color indexed="63"/>
        <rFont val="Calibri"/>
        <family val="2"/>
      </rPr>
      <t>médaille argent Bordeaux, 1* Guide Hachette, médaille Or Gilbert et Gaillard</t>
    </r>
  </si>
  <si>
    <r>
      <rPr>
        <b/>
        <sz val="12"/>
        <color indexed="63"/>
        <rFont val="Calibri"/>
        <family val="2"/>
      </rPr>
      <t>IGP Languedoc</t>
    </r>
    <r>
      <rPr>
        <sz val="12"/>
        <color indexed="63"/>
        <rFont val="Calibri"/>
        <family val="2"/>
      </rPr>
      <t xml:space="preserve"> Les Darons By Jeff Carrel 2018, </t>
    </r>
    <r>
      <rPr>
        <sz val="10"/>
        <color indexed="63"/>
        <rFont val="Calibri"/>
        <family val="2"/>
      </rPr>
      <t>93/100 Jeb Dunnuck</t>
    </r>
  </si>
  <si>
    <t>METAIRIE18MONC</t>
  </si>
  <si>
    <t>MAU16</t>
  </si>
  <si>
    <t>VERANLM17LC</t>
  </si>
  <si>
    <t>PF18LC</t>
  </si>
  <si>
    <t>CHAB1CMM18CN</t>
  </si>
  <si>
    <t>CORNAS14LOMB</t>
  </si>
  <si>
    <t>CHAM18</t>
  </si>
  <si>
    <t>MORGCLASS17</t>
  </si>
  <si>
    <t>SANC19GAUDRY</t>
  </si>
  <si>
    <t>MENETOUB18G</t>
  </si>
  <si>
    <t>SANCLMB19MELLOT</t>
  </si>
  <si>
    <t>CHIN19P</t>
  </si>
  <si>
    <t>MORGPY18JAMB</t>
  </si>
  <si>
    <t>BROUILLY16P</t>
  </si>
  <si>
    <t>MAV19BALVAY</t>
  </si>
  <si>
    <r>
      <t>Syrah</t>
    </r>
    <r>
      <rPr>
        <sz val="12"/>
        <color indexed="63"/>
        <rFont val="Calibri"/>
        <family val="2"/>
      </rPr>
      <t xml:space="preserve"> La Champine Domaine Gérin 2018</t>
    </r>
  </si>
  <si>
    <t>DARONS18</t>
  </si>
  <si>
    <t>MBA18</t>
  </si>
  <si>
    <t>SOLUS18</t>
  </si>
  <si>
    <t>MBG17</t>
  </si>
  <si>
    <t>PAULINE18</t>
  </si>
  <si>
    <t>MIRAVAL19</t>
  </si>
  <si>
    <t>PÉTILLANTS &amp; CHAMPAGNES</t>
  </si>
  <si>
    <t>MAZ17</t>
  </si>
  <si>
    <t>STPIERRE14</t>
  </si>
  <si>
    <r>
      <rPr>
        <b/>
        <sz val="12"/>
        <color indexed="63"/>
        <rFont val="Calibri"/>
        <family val="2"/>
      </rPr>
      <t xml:space="preserve">Meursault </t>
    </r>
    <r>
      <rPr>
        <sz val="12"/>
        <color indexed="63"/>
        <rFont val="Calibri"/>
        <family val="2"/>
      </rPr>
      <t>Sous La Velle Domaine Saint-Marc 2019</t>
    </r>
  </si>
  <si>
    <t>LAFONTB18</t>
  </si>
  <si>
    <t>TAITTINGER</t>
  </si>
  <si>
    <r>
      <rPr>
        <b/>
        <sz val="12"/>
        <color indexed="63"/>
        <rFont val="Calibri"/>
        <family val="2"/>
      </rPr>
      <t xml:space="preserve">Fleurie </t>
    </r>
    <r>
      <rPr>
        <sz val="12"/>
        <color indexed="63"/>
        <rFont val="Calibri"/>
        <family val="2"/>
      </rPr>
      <t>Grandes Mises Maison Mommessin 2018</t>
    </r>
  </si>
  <si>
    <r>
      <rPr>
        <b/>
        <sz val="12"/>
        <color indexed="63"/>
        <rFont val="Calibri"/>
        <family val="2"/>
      </rPr>
      <t xml:space="preserve">Puligny-Montrachet Premier Cru </t>
    </r>
    <r>
      <rPr>
        <sz val="12"/>
        <color indexed="63"/>
        <rFont val="Calibri"/>
        <family val="2"/>
      </rPr>
      <t>"Sous le Puits" Domaine JM Boillot 2018</t>
    </r>
  </si>
  <si>
    <r>
      <rPr>
        <b/>
        <sz val="12"/>
        <color indexed="63"/>
        <rFont val="Calibri"/>
        <family val="2"/>
      </rPr>
      <t>Bordeaux Supérieur</t>
    </r>
    <r>
      <rPr>
        <sz val="12"/>
        <color indexed="63"/>
        <rFont val="Calibri"/>
        <family val="2"/>
      </rPr>
      <t xml:space="preserve"> Le B par Maucaillou 2016, </t>
    </r>
    <r>
      <rPr>
        <i/>
        <sz val="10"/>
        <color indexed="63"/>
        <rFont val="Calibri"/>
        <family val="2"/>
      </rPr>
      <t>15.5/20 Gault &amp; Millau</t>
    </r>
  </si>
  <si>
    <r>
      <rPr>
        <b/>
        <sz val="12"/>
        <color indexed="8"/>
        <rFont val="Calibri"/>
        <family val="2"/>
      </rPr>
      <t>Gigondas</t>
    </r>
    <r>
      <rPr>
        <sz val="12"/>
        <color indexed="8"/>
        <rFont val="Calibri"/>
        <family val="2"/>
      </rPr>
      <t xml:space="preserve"> Cuvée Vieilles Vignes Domaine du Grand Montmirail 2016,</t>
    </r>
    <r>
      <rPr>
        <i/>
        <sz val="10"/>
        <color indexed="8"/>
        <rFont val="Calibri"/>
        <family val="2"/>
      </rPr>
      <t xml:space="preserve"> 93/100 Wine Enthusiast</t>
    </r>
  </si>
  <si>
    <r>
      <rPr>
        <b/>
        <sz val="12"/>
        <color indexed="63"/>
        <rFont val="Calibri"/>
        <family val="2"/>
      </rPr>
      <t>Châteauneuf-du-Pape</t>
    </r>
    <r>
      <rPr>
        <sz val="12"/>
        <color indexed="63"/>
        <rFont val="Calibri"/>
        <family val="2"/>
      </rPr>
      <t xml:space="preserve"> "Signature" Domaine La Barroche 2015,</t>
    </r>
    <r>
      <rPr>
        <i/>
        <sz val="10"/>
        <color indexed="63"/>
        <rFont val="Calibri"/>
        <family val="2"/>
      </rPr>
      <t xml:space="preserve"> 92/100 Robert Parker, 16.5/20 J.Robinson</t>
    </r>
  </si>
  <si>
    <t>MEURSSLV19SM</t>
  </si>
  <si>
    <t>PULSLP18BOIL</t>
  </si>
  <si>
    <t>MERCLC16AEG</t>
  </si>
  <si>
    <t>AUXEYVAL18VC</t>
  </si>
  <si>
    <t>CH18REMIZ</t>
  </si>
  <si>
    <t>STJOSEPH18PSVIL</t>
  </si>
  <si>
    <t>RACINES16BRUNIE</t>
  </si>
  <si>
    <t>CNEUFSOL18</t>
  </si>
  <si>
    <t>FLEURIEGM18</t>
  </si>
  <si>
    <t>MINE19</t>
  </si>
  <si>
    <t>MAD18DAM</t>
  </si>
  <si>
    <t>CHILI18HIELO</t>
  </si>
  <si>
    <t>DP09</t>
  </si>
  <si>
    <r>
      <rPr>
        <b/>
        <sz val="12"/>
        <color indexed="63"/>
        <rFont val="Calibri"/>
        <family val="2"/>
      </rPr>
      <t xml:space="preserve">Whisky Japonais </t>
    </r>
    <r>
      <rPr>
        <sz val="12"/>
        <color indexed="63"/>
        <rFont val="Calibri"/>
        <family val="2"/>
      </rPr>
      <t xml:space="preserve">Nikka From The Barrel, 50 cl, </t>
    </r>
    <r>
      <rPr>
        <i/>
        <sz val="10"/>
        <color indexed="63"/>
        <rFont val="Calibri"/>
        <family val="2"/>
      </rPr>
      <t>Médaille d'Or, International Wine &amp; Spirit Competition 201</t>
    </r>
  </si>
  <si>
    <r>
      <rPr>
        <b/>
        <sz val="12"/>
        <color indexed="63"/>
        <rFont val="Calibri"/>
        <family val="2"/>
      </rPr>
      <t>Scotch Whisky</t>
    </r>
    <r>
      <rPr>
        <sz val="12"/>
        <color indexed="63"/>
        <rFont val="Calibri"/>
        <family val="2"/>
      </rPr>
      <t xml:space="preserve"> Single Glenmorangie "The Nectar d'Or" Sauternes Extra Matured, 70 cl, Glenmorangie Nectar d'Or</t>
    </r>
  </si>
  <si>
    <r>
      <rPr>
        <b/>
        <sz val="12"/>
        <color indexed="63"/>
        <rFont val="Calibri"/>
        <family val="2"/>
      </rPr>
      <t xml:space="preserve">Nuits-Saint-Georges </t>
    </r>
    <r>
      <rPr>
        <sz val="12"/>
        <color indexed="63"/>
        <rFont val="Calibri"/>
        <family val="2"/>
      </rPr>
      <t>"Les Charbonnières" Domaine Boisset 2015,</t>
    </r>
    <r>
      <rPr>
        <i/>
        <sz val="10"/>
        <color indexed="63"/>
        <rFont val="Calibri"/>
        <family val="2"/>
      </rPr>
      <t xml:space="preserve"> 93/100 Wine Spectator</t>
    </r>
  </si>
  <si>
    <r>
      <rPr>
        <b/>
        <sz val="12"/>
        <rFont val="Calibri"/>
        <family val="2"/>
      </rPr>
      <t>Chablis</t>
    </r>
    <r>
      <rPr>
        <sz val="12"/>
        <rFont val="Calibri"/>
        <family val="2"/>
      </rPr>
      <t xml:space="preserve"> Domaine Gautheron 2018</t>
    </r>
  </si>
  <si>
    <r>
      <rPr>
        <b/>
        <sz val="12"/>
        <color indexed="63"/>
        <rFont val="Calibri"/>
        <family val="2"/>
      </rPr>
      <t>Rully 1er Cru</t>
    </r>
    <r>
      <rPr>
        <sz val="12"/>
        <color indexed="63"/>
        <rFont val="Calibri"/>
        <family val="2"/>
      </rPr>
      <t xml:space="preserve"> "La Pucelle" Château de Rully 2018</t>
    </r>
  </si>
  <si>
    <t xml:space="preserve">          
VINS + VINS - BON DE COMMANDE VINS &amp; CHAMPAGNES
Noël 2020
</t>
  </si>
  <si>
    <r>
      <rPr>
        <b/>
        <sz val="12"/>
        <color indexed="63"/>
        <rFont val="Calibri"/>
        <family val="2"/>
      </rPr>
      <t>Saint-Estèphe</t>
    </r>
    <r>
      <rPr>
        <sz val="12"/>
        <color indexed="63"/>
        <rFont val="Calibri"/>
        <family val="2"/>
      </rPr>
      <t xml:space="preserve"> Château Graves de Pez 2015, </t>
    </r>
    <r>
      <rPr>
        <sz val="10"/>
        <color indexed="63"/>
        <rFont val="Calibri"/>
        <family val="2"/>
      </rPr>
      <t xml:space="preserve">médaille Argent Bordeaux, </t>
    </r>
    <r>
      <rPr>
        <b/>
        <sz val="10"/>
        <color indexed="63"/>
        <rFont val="Calibri"/>
        <family val="2"/>
      </rPr>
      <t xml:space="preserve">en caisse bois </t>
    </r>
  </si>
  <si>
    <r>
      <rPr>
        <b/>
        <sz val="12"/>
        <color indexed="63"/>
        <rFont val="Calibri"/>
        <family val="2"/>
      </rPr>
      <t>Saint-Julien 4ème Grand Cru Classé</t>
    </r>
    <r>
      <rPr>
        <sz val="12"/>
        <color indexed="63"/>
        <rFont val="Calibri"/>
        <family val="2"/>
      </rPr>
      <t xml:space="preserve"> Château Saint-Pierre 2014,</t>
    </r>
    <r>
      <rPr>
        <i/>
        <sz val="10"/>
        <color indexed="63"/>
        <rFont val="Calibri"/>
        <family val="2"/>
      </rPr>
      <t xml:space="preserve"> Parker : 92 / 100, J. Robinson : 17 / 20, </t>
    </r>
    <r>
      <rPr>
        <b/>
        <sz val="10"/>
        <color indexed="63"/>
        <rFont val="Calibri"/>
        <family val="2"/>
      </rPr>
      <t xml:space="preserve"> en caisse bois </t>
    </r>
  </si>
  <si>
    <r>
      <rPr>
        <b/>
        <sz val="12"/>
        <color indexed="63"/>
        <rFont val="Calibri"/>
        <family val="2"/>
      </rPr>
      <t>Dom Perignon 2009</t>
    </r>
    <r>
      <rPr>
        <sz val="12"/>
        <color indexed="63"/>
        <rFont val="Calibri"/>
        <family val="2"/>
      </rPr>
      <t>,</t>
    </r>
    <r>
      <rPr>
        <sz val="10"/>
        <color indexed="63"/>
        <rFont val="Calibri"/>
        <family val="2"/>
      </rPr>
      <t xml:space="preserve"> 96/100 Wine Spectator, </t>
    </r>
    <r>
      <rPr>
        <b/>
        <sz val="10"/>
        <color indexed="63"/>
        <rFont val="Calibri"/>
        <family val="2"/>
      </rPr>
      <t>en étui prestige</t>
    </r>
  </si>
  <si>
    <r>
      <rPr>
        <b/>
        <sz val="12"/>
        <color indexed="63"/>
        <rFont val="Calibri"/>
        <family val="2"/>
      </rPr>
      <t xml:space="preserve">Magnum rouge, Saint Estèphe, </t>
    </r>
    <r>
      <rPr>
        <sz val="12"/>
        <color indexed="63"/>
        <rFont val="Calibri"/>
        <family val="2"/>
      </rPr>
      <t>Marquis Saint-Estèphe Prestige 2015</t>
    </r>
  </si>
  <si>
    <r>
      <t xml:space="preserve">
</t>
    </r>
    <r>
      <rPr>
        <sz val="14"/>
        <color indexed="63"/>
        <rFont val="Cambria"/>
        <family val="1"/>
      </rPr>
      <t>Vins + Vins est</t>
    </r>
    <r>
      <rPr>
        <b/>
        <sz val="14"/>
        <color indexed="63"/>
        <rFont val="Cambria"/>
        <family val="1"/>
      </rPr>
      <t xml:space="preserve"> une société de négoce</t>
    </r>
    <r>
      <rPr>
        <sz val="14"/>
        <color indexed="63"/>
        <rFont val="Cambria"/>
        <family val="1"/>
      </rPr>
      <t xml:space="preserve"> basée à Bordeaux, qui est</t>
    </r>
    <r>
      <rPr>
        <b/>
        <sz val="14"/>
        <color indexed="63"/>
        <rFont val="Cambria"/>
        <family val="1"/>
      </rPr>
      <t xml:space="preserve"> Numéro 1 en France</t>
    </r>
    <r>
      <rPr>
        <sz val="14"/>
        <color indexed="63"/>
        <rFont val="Cambria"/>
        <family val="1"/>
      </rPr>
      <t xml:space="preserve"> dans la vente de Vins et de Champagnes aux salariés des entreprises et aux CSE ( Total / Airbus / TF1 / Orange / BNP / L’Oréal… ) avec plus de 10 000 CSE clients.  Vins + Vins fournit les grossistes, les cavistes et les sites internet spécialisés, mais propose aux salariés des Comités d'Entreprises d’acheter en direct aux mêmes conditions : </t>
    </r>
    <r>
      <rPr>
        <b/>
        <sz val="14"/>
        <color indexed="63"/>
        <rFont val="Cambria"/>
        <family val="1"/>
      </rPr>
      <t>de – 25% à - 45%</t>
    </r>
    <r>
      <rPr>
        <sz val="14"/>
        <color indexed="63"/>
        <rFont val="Cambria"/>
        <family val="1"/>
      </rPr>
      <t xml:space="preserve"> par rapport aux prix publics constatés</t>
    </r>
    <r>
      <rPr>
        <sz val="12"/>
        <color indexed="63"/>
        <rFont val="Cambria"/>
        <family val="1"/>
      </rPr>
      <t>.</t>
    </r>
  </si>
  <si>
    <r>
      <t xml:space="preserve">Barolo Beni da Batasiolo 2015, </t>
    </r>
    <r>
      <rPr>
        <b/>
        <sz val="12"/>
        <color indexed="63"/>
        <rFont val="Calibri"/>
        <family val="2"/>
      </rPr>
      <t>Italie</t>
    </r>
  </si>
  <si>
    <r>
      <rPr>
        <b/>
        <sz val="12"/>
        <color indexed="63"/>
        <rFont val="Calibri"/>
        <family val="2"/>
      </rPr>
      <t xml:space="preserve">Mercurey </t>
    </r>
    <r>
      <rPr>
        <sz val="12"/>
        <color indexed="63"/>
        <rFont val="Calibri"/>
        <family val="2"/>
      </rPr>
      <t>1er Cru "Les Cerisières" Domaine Aegerter 2018</t>
    </r>
  </si>
  <si>
    <r>
      <t>De Bortoli Shoiraz Cabernet 2016,</t>
    </r>
    <r>
      <rPr>
        <b/>
        <sz val="12"/>
        <color indexed="63"/>
        <rFont val="Calibri"/>
        <family val="2"/>
      </rPr>
      <t xml:space="preserve"> Australie</t>
    </r>
    <r>
      <rPr>
        <sz val="12"/>
        <color indexed="63"/>
        <rFont val="Calibri"/>
        <family val="2"/>
      </rPr>
      <t>,</t>
    </r>
    <r>
      <rPr>
        <i/>
        <sz val="10"/>
        <color indexed="63"/>
        <rFont val="Calibri"/>
        <family val="2"/>
      </rPr>
      <t xml:space="preserve"> médaille d'argent Mundus Vini</t>
    </r>
  </si>
  <si>
    <r>
      <rPr>
        <sz val="12"/>
        <color indexed="63"/>
        <rFont val="Calibri"/>
        <family val="2"/>
      </rPr>
      <t>Central Valley Campo de Hielo 2018</t>
    </r>
    <r>
      <rPr>
        <b/>
        <sz val="12"/>
        <color indexed="63"/>
        <rFont val="Calibri"/>
        <family val="2"/>
      </rPr>
      <t>, Chili</t>
    </r>
  </si>
  <si>
    <r>
      <rPr>
        <b/>
        <sz val="12"/>
        <color indexed="63"/>
        <rFont val="Calibri"/>
        <family val="2"/>
      </rPr>
      <t xml:space="preserve">Médoc Cru Bourgeois </t>
    </r>
    <r>
      <rPr>
        <sz val="12"/>
        <color indexed="63"/>
        <rFont val="Calibri"/>
        <family val="2"/>
      </rPr>
      <t xml:space="preserve">Château d'Escurac 2016, </t>
    </r>
    <r>
      <rPr>
        <i/>
        <sz val="10"/>
        <color indexed="63"/>
        <rFont val="Calibri"/>
        <family val="2"/>
      </rPr>
      <t>88-90/100 Parker,</t>
    </r>
    <r>
      <rPr>
        <i/>
        <sz val="10"/>
        <color indexed="63"/>
        <rFont val="Calibri"/>
        <family val="2"/>
      </rPr>
      <t xml:space="preserve"> </t>
    </r>
    <r>
      <rPr>
        <b/>
        <sz val="10"/>
        <color indexed="63"/>
        <rFont val="Calibri"/>
        <family val="2"/>
      </rPr>
      <t xml:space="preserve">en caisse bois </t>
    </r>
  </si>
  <si>
    <r>
      <rPr>
        <b/>
        <sz val="12"/>
        <color indexed="63"/>
        <rFont val="Calibri"/>
        <family val="2"/>
      </rPr>
      <t xml:space="preserve">Pessac-Léognan Grand Cru Classé </t>
    </r>
    <r>
      <rPr>
        <sz val="12"/>
        <color indexed="63"/>
        <rFont val="Calibri"/>
        <family val="2"/>
      </rPr>
      <t xml:space="preserve">Château Carbonnieux 2015, </t>
    </r>
    <r>
      <rPr>
        <i/>
        <sz val="10"/>
        <color indexed="63"/>
        <rFont val="Calibri"/>
        <family val="2"/>
      </rPr>
      <t xml:space="preserve">92/100 Parker, 92/100 Wine Spectator , </t>
    </r>
    <r>
      <rPr>
        <b/>
        <i/>
        <sz val="10"/>
        <color indexed="63"/>
        <rFont val="Calibri"/>
        <family val="2"/>
      </rPr>
      <t>en caisse bois</t>
    </r>
    <r>
      <rPr>
        <i/>
        <sz val="10"/>
        <color indexed="63"/>
        <rFont val="Calibri"/>
        <family val="2"/>
      </rPr>
      <t xml:space="preserve"> </t>
    </r>
  </si>
  <si>
    <r>
      <rPr>
        <b/>
        <sz val="12"/>
        <color indexed="63"/>
        <rFont val="Calibri"/>
        <family val="2"/>
      </rPr>
      <t xml:space="preserve">Margaux Cru Bourgeois </t>
    </r>
    <r>
      <rPr>
        <sz val="12"/>
        <color indexed="63"/>
        <rFont val="Calibri"/>
        <family val="2"/>
      </rPr>
      <t xml:space="preserve">Château d'Arsac 2015, </t>
    </r>
    <r>
      <rPr>
        <i/>
        <sz val="10"/>
        <color indexed="63"/>
        <rFont val="Calibri"/>
        <family val="2"/>
      </rPr>
      <t>16,5+/20 Jancis Robinson</t>
    </r>
    <r>
      <rPr>
        <sz val="10"/>
        <color indexed="63"/>
        <rFont val="Calibri"/>
        <family val="2"/>
      </rPr>
      <t xml:space="preserve">, </t>
    </r>
    <r>
      <rPr>
        <b/>
        <sz val="10"/>
        <color indexed="63"/>
        <rFont val="Calibri"/>
        <family val="2"/>
      </rPr>
      <t xml:space="preserve">en caisse bois </t>
    </r>
  </si>
  <si>
    <r>
      <rPr>
        <b/>
        <sz val="12"/>
        <color indexed="63"/>
        <rFont val="Calibri"/>
        <family val="2"/>
      </rPr>
      <t xml:space="preserve">Pauillac </t>
    </r>
    <r>
      <rPr>
        <sz val="12"/>
        <color indexed="63"/>
        <rFont val="Calibri"/>
        <family val="2"/>
      </rPr>
      <t xml:space="preserve">Fleur de Pédesclaux 2015, </t>
    </r>
    <r>
      <rPr>
        <sz val="10"/>
        <color indexed="63"/>
        <rFont val="Calibri"/>
        <family val="2"/>
      </rPr>
      <t>2nd vin du 5ème Grand Cru Classé Château Pédesclaux</t>
    </r>
    <r>
      <rPr>
        <sz val="12"/>
        <color indexed="63"/>
        <rFont val="Calibri"/>
        <family val="2"/>
      </rPr>
      <t>,</t>
    </r>
    <r>
      <rPr>
        <sz val="10"/>
        <color indexed="63"/>
        <rFont val="Calibri"/>
        <family val="2"/>
      </rPr>
      <t xml:space="preserve"> </t>
    </r>
    <r>
      <rPr>
        <i/>
        <sz val="10"/>
        <color indexed="63"/>
        <rFont val="Calibri"/>
        <family val="2"/>
      </rPr>
      <t>92/100 James Suckling</t>
    </r>
    <r>
      <rPr>
        <sz val="10"/>
        <color indexed="63"/>
        <rFont val="Calibri"/>
        <family val="2"/>
      </rPr>
      <t xml:space="preserve">, </t>
    </r>
    <r>
      <rPr>
        <b/>
        <sz val="10"/>
        <color indexed="63"/>
        <rFont val="Calibri"/>
        <family val="2"/>
      </rPr>
      <t xml:space="preserve">en caisse bois </t>
    </r>
  </si>
  <si>
    <r>
      <rPr>
        <b/>
        <sz val="12"/>
        <color indexed="63"/>
        <rFont val="Calibri"/>
        <family val="2"/>
      </rPr>
      <t xml:space="preserve">Saint-Emilion Grand Cru </t>
    </r>
    <r>
      <rPr>
        <sz val="12"/>
        <color indexed="63"/>
        <rFont val="Calibri"/>
        <family val="2"/>
      </rPr>
      <t xml:space="preserve">Dame Gaffelière 2016, </t>
    </r>
    <r>
      <rPr>
        <sz val="10"/>
        <color indexed="63"/>
        <rFont val="Calibri"/>
        <family val="2"/>
      </rPr>
      <t xml:space="preserve">2nd vin du 1er Grand Cru Classé Château La Gaffelière, </t>
    </r>
    <r>
      <rPr>
        <b/>
        <sz val="10"/>
        <color indexed="63"/>
        <rFont val="Calibri"/>
        <family val="2"/>
      </rPr>
      <t xml:space="preserve">en caisse bois </t>
    </r>
  </si>
  <si>
    <r>
      <rPr>
        <b/>
        <sz val="12"/>
        <color indexed="63"/>
        <rFont val="Calibri"/>
        <family val="2"/>
      </rPr>
      <t>Chablis 1er Cru</t>
    </r>
    <r>
      <rPr>
        <sz val="12"/>
        <color indexed="63"/>
        <rFont val="Calibri"/>
        <family val="2"/>
      </rPr>
      <t xml:space="preserve"> "Mont de Milieu" Domaine Charly Nicolle 2018</t>
    </r>
    <r>
      <rPr>
        <sz val="10"/>
        <color indexed="63"/>
        <rFont val="Calibri"/>
        <family val="2"/>
      </rPr>
      <t>,</t>
    </r>
    <r>
      <rPr>
        <i/>
        <sz val="10"/>
        <color indexed="63"/>
        <rFont val="Calibri"/>
        <family val="2"/>
      </rPr>
      <t xml:space="preserve"> 2** Guide Hachette</t>
    </r>
  </si>
  <si>
    <r>
      <rPr>
        <b/>
        <sz val="12"/>
        <color indexed="63"/>
        <rFont val="Calibri"/>
        <family val="2"/>
      </rPr>
      <t>Ventoux</t>
    </r>
    <r>
      <rPr>
        <sz val="12"/>
        <color indexed="63"/>
        <rFont val="Calibri"/>
        <family val="2"/>
      </rPr>
      <t xml:space="preserve"> Domaine de Fondrèche 2018</t>
    </r>
    <r>
      <rPr>
        <sz val="12"/>
        <color indexed="63"/>
        <rFont val="Calibri"/>
        <family val="2"/>
      </rPr>
      <t xml:space="preserve">, </t>
    </r>
    <r>
      <rPr>
        <i/>
        <sz val="10"/>
        <color indexed="63"/>
        <rFont val="Calibri"/>
        <family val="2"/>
      </rPr>
      <t>2** Guide Hachette</t>
    </r>
  </si>
  <si>
    <r>
      <t xml:space="preserve">Auxey-Duresses </t>
    </r>
    <r>
      <rPr>
        <sz val="12"/>
        <color indexed="63"/>
        <rFont val="Calibri"/>
        <family val="2"/>
      </rPr>
      <t>1er Cru Climat Du Val Domaine Vaudoisey Creusefond 2018</t>
    </r>
  </si>
  <si>
    <r>
      <rPr>
        <b/>
        <sz val="12"/>
        <color indexed="63"/>
        <rFont val="Calibri"/>
        <family val="2"/>
      </rPr>
      <t>Châteauneuf-du-Pape</t>
    </r>
    <r>
      <rPr>
        <sz val="12"/>
        <color indexed="63"/>
        <rFont val="Calibri"/>
        <family val="2"/>
      </rPr>
      <t xml:space="preserve"> Domaine de la Solitude 2018,</t>
    </r>
    <r>
      <rPr>
        <b/>
        <i/>
        <sz val="10"/>
        <color indexed="63"/>
        <rFont val="Calibri"/>
        <family val="2"/>
      </rPr>
      <t xml:space="preserve"> </t>
    </r>
    <r>
      <rPr>
        <i/>
        <sz val="10"/>
        <color indexed="63"/>
        <rFont val="Calibri"/>
        <family val="2"/>
      </rPr>
      <t>93/100 Wine Spectator en 2017</t>
    </r>
  </si>
  <si>
    <r>
      <rPr>
        <b/>
        <sz val="12"/>
        <color indexed="63"/>
        <rFont val="Calibri"/>
        <family val="2"/>
      </rPr>
      <t>Côte-Rôtie</t>
    </r>
    <r>
      <rPr>
        <sz val="12"/>
        <color indexed="63"/>
        <rFont val="Calibri"/>
        <family val="2"/>
      </rPr>
      <t xml:space="preserve"> Domaine Chambeyron La Chavarine 2018, </t>
    </r>
    <r>
      <rPr>
        <i/>
        <sz val="10"/>
        <color indexed="63"/>
        <rFont val="Calibri"/>
        <family val="2"/>
      </rPr>
      <t xml:space="preserve">Guide des Meilleurs Vin de France 2020 RVF : 1étoile. 17/20 
Jeb Dunnuck : 92/100 </t>
    </r>
  </si>
  <si>
    <r>
      <t xml:space="preserve">Morgon </t>
    </r>
    <r>
      <rPr>
        <sz val="12"/>
        <color indexed="63"/>
        <rFont val="Calibri"/>
        <family val="2"/>
      </rPr>
      <t>Classique Domaine Jean Foillard 2017</t>
    </r>
    <r>
      <rPr>
        <b/>
        <sz val="12"/>
        <color indexed="63"/>
        <rFont val="Calibri"/>
        <family val="2"/>
      </rPr>
      <t>,</t>
    </r>
    <r>
      <rPr>
        <sz val="10"/>
        <color indexed="63"/>
        <rFont val="Calibri"/>
        <family val="2"/>
      </rPr>
      <t xml:space="preserve"> </t>
    </r>
    <r>
      <rPr>
        <i/>
        <sz val="10"/>
        <color indexed="63"/>
        <rFont val="Calibri"/>
        <family val="2"/>
      </rPr>
      <t>91/100 Parker</t>
    </r>
  </si>
  <si>
    <r>
      <rPr>
        <b/>
        <sz val="12"/>
        <color indexed="63"/>
        <rFont val="Calibri"/>
        <family val="2"/>
      </rPr>
      <t>Côtes-de-Provence</t>
    </r>
    <r>
      <rPr>
        <sz val="12"/>
        <color indexed="63"/>
        <rFont val="Calibri"/>
        <family val="2"/>
      </rPr>
      <t xml:space="preserve"> Château Miraval 2019</t>
    </r>
    <r>
      <rPr>
        <sz val="10"/>
        <color indexed="63"/>
        <rFont val="Calibri"/>
        <family val="2"/>
      </rPr>
      <t xml:space="preserve">, </t>
    </r>
    <r>
      <rPr>
        <i/>
        <sz val="10"/>
        <color indexed="63"/>
        <rFont val="Calibri"/>
        <family val="2"/>
      </rPr>
      <t>90/100 Wine Spectator</t>
    </r>
  </si>
  <si>
    <r>
      <rPr>
        <b/>
        <sz val="12"/>
        <color indexed="63"/>
        <rFont val="Calibri"/>
        <family val="2"/>
      </rPr>
      <t>Côtes-du-Roussillon</t>
    </r>
    <r>
      <rPr>
        <sz val="12"/>
        <color indexed="63"/>
        <rFont val="Calibri"/>
        <family val="2"/>
      </rPr>
      <t xml:space="preserve"> "Les Sorcières" du Domaine Clos des Fées 2019, </t>
    </r>
    <r>
      <rPr>
        <i/>
        <sz val="10"/>
        <color indexed="63"/>
        <rFont val="Calibri"/>
        <family val="2"/>
      </rPr>
      <t>89/100 Parker</t>
    </r>
  </si>
  <si>
    <r>
      <rPr>
        <b/>
        <sz val="12"/>
        <color indexed="63"/>
        <rFont val="Calibri"/>
        <family val="2"/>
      </rPr>
      <t xml:space="preserve">Languedoc </t>
    </r>
    <r>
      <rPr>
        <sz val="12"/>
        <color indexed="63"/>
        <rFont val="Calibri"/>
        <family val="2"/>
      </rPr>
      <t xml:space="preserve">Château Puech-Haut Cuvée Prestige 2017, </t>
    </r>
    <r>
      <rPr>
        <i/>
        <sz val="10"/>
        <color indexed="63"/>
        <rFont val="Calibri"/>
        <family val="2"/>
      </rPr>
      <t xml:space="preserve">90/100 Parker </t>
    </r>
  </si>
  <si>
    <r>
      <t xml:space="preserve">Faugères </t>
    </r>
    <r>
      <rPr>
        <sz val="12"/>
        <color indexed="63"/>
        <rFont val="Calibri"/>
        <family val="2"/>
      </rPr>
      <t>Les Premières Domaine Alquier 2017</t>
    </r>
    <r>
      <rPr>
        <sz val="10"/>
        <color indexed="63"/>
        <rFont val="Calibri"/>
        <family val="2"/>
      </rPr>
      <t xml:space="preserve">, </t>
    </r>
    <r>
      <rPr>
        <i/>
        <sz val="10"/>
        <color indexed="63"/>
        <rFont val="Calibri"/>
        <family val="2"/>
      </rPr>
      <t>14/20 RVF</t>
    </r>
  </si>
  <si>
    <r>
      <t>Prosecco Andreola Dirupo Brut,</t>
    </r>
    <r>
      <rPr>
        <b/>
        <sz val="12"/>
        <color indexed="63"/>
        <rFont val="Calibri"/>
        <family val="2"/>
      </rPr>
      <t xml:space="preserve"> Italie, </t>
    </r>
    <r>
      <rPr>
        <i/>
        <sz val="10"/>
        <color indexed="63"/>
        <rFont val="Calibri"/>
        <family val="2"/>
      </rPr>
      <t>Médaille Argent Bruxelles, Argent IWC, Sélection Gilbert &amp; Gaillard, Wine Enthusiast</t>
    </r>
  </si>
  <si>
    <r>
      <t xml:space="preserve">Champagne </t>
    </r>
    <r>
      <rPr>
        <b/>
        <sz val="12"/>
        <color indexed="63"/>
        <rFont val="Calibri"/>
        <family val="2"/>
      </rPr>
      <t>Charles Lafitte</t>
    </r>
    <r>
      <rPr>
        <sz val="12"/>
        <color indexed="63"/>
        <rFont val="Calibri"/>
        <family val="2"/>
      </rPr>
      <t xml:space="preserve"> Brut Cuvée 1834, </t>
    </r>
    <r>
      <rPr>
        <i/>
        <sz val="10"/>
        <color indexed="63"/>
        <rFont val="Calibri"/>
        <family val="2"/>
      </rPr>
      <t>3*** Guide Hachette</t>
    </r>
  </si>
  <si>
    <r>
      <t xml:space="preserve">Champagne </t>
    </r>
    <r>
      <rPr>
        <b/>
        <sz val="12"/>
        <color indexed="63"/>
        <rFont val="Calibri"/>
        <family val="2"/>
      </rPr>
      <t>Jacquart</t>
    </r>
    <r>
      <rPr>
        <sz val="12"/>
        <color indexed="63"/>
        <rFont val="Calibri"/>
        <family val="2"/>
      </rPr>
      <t xml:space="preserve"> Brut Mosaïque Signature 5 ans d'âge,</t>
    </r>
    <r>
      <rPr>
        <sz val="10"/>
        <color indexed="63"/>
        <rFont val="Calibri"/>
        <family val="2"/>
      </rPr>
      <t xml:space="preserve"> </t>
    </r>
    <r>
      <rPr>
        <i/>
        <sz val="10"/>
        <color indexed="63"/>
        <rFont val="Calibri"/>
        <family val="2"/>
      </rPr>
      <t>2** Guide Hachette, 90/100 Gilbert &amp; Gaillard</t>
    </r>
  </si>
  <si>
    <r>
      <t xml:space="preserve">Champagne </t>
    </r>
    <r>
      <rPr>
        <b/>
        <sz val="12"/>
        <color indexed="63"/>
        <rFont val="Calibri"/>
        <family val="2"/>
      </rPr>
      <t>Laurent Perrier</t>
    </r>
    <r>
      <rPr>
        <sz val="12"/>
        <color indexed="63"/>
        <rFont val="Calibri"/>
        <family val="2"/>
      </rPr>
      <t xml:space="preserve"> "La Cuvée" Brut en étui, </t>
    </r>
    <r>
      <rPr>
        <i/>
        <sz val="10"/>
        <color indexed="63"/>
        <rFont val="Calibri"/>
        <family val="2"/>
      </rPr>
      <t>90/100 Robert Parker, 15,5/20 Bettane &amp; Desseauve</t>
    </r>
  </si>
  <si>
    <r>
      <t xml:space="preserve">Champagne </t>
    </r>
    <r>
      <rPr>
        <b/>
        <sz val="12"/>
        <color indexed="63"/>
        <rFont val="Calibri"/>
        <family val="2"/>
      </rPr>
      <t>Billecart-Salmon</t>
    </r>
    <r>
      <rPr>
        <sz val="12"/>
        <color indexed="63"/>
        <rFont val="Calibri"/>
        <family val="2"/>
      </rPr>
      <t xml:space="preserve"> Brut Réserve en étui</t>
    </r>
    <r>
      <rPr>
        <sz val="10"/>
        <color indexed="63"/>
        <rFont val="Calibri"/>
        <family val="2"/>
      </rPr>
      <t xml:space="preserve">, </t>
    </r>
    <r>
      <rPr>
        <i/>
        <sz val="10"/>
        <color indexed="63"/>
        <rFont val="Calibri"/>
        <family val="2"/>
      </rPr>
      <t>90/100 Parker, 15,5/20 Jancis Robinson</t>
    </r>
  </si>
  <si>
    <r>
      <rPr>
        <b/>
        <sz val="12"/>
        <color indexed="63"/>
        <rFont val="Calibri"/>
        <family val="2"/>
      </rPr>
      <t xml:space="preserve">Vieux Rhum Vénézuela </t>
    </r>
    <r>
      <rPr>
        <sz val="12"/>
        <color indexed="63"/>
        <rFont val="Calibri"/>
        <family val="2"/>
      </rPr>
      <t xml:space="preserve">Diplomatico Exclusiva Reserva 12 ans d'âge, 70 cl, </t>
    </r>
    <r>
      <rPr>
        <i/>
        <sz val="10"/>
        <color indexed="63"/>
        <rFont val="Calibri"/>
        <family val="2"/>
      </rPr>
      <t xml:space="preserve">Médaille d'Or au Concours RumXP </t>
    </r>
  </si>
  <si>
    <r>
      <rPr>
        <b/>
        <sz val="12"/>
        <color indexed="63"/>
        <rFont val="Calibri"/>
        <family val="2"/>
      </rPr>
      <t>Bas-Armagnac</t>
    </r>
    <r>
      <rPr>
        <sz val="12"/>
        <color indexed="63"/>
        <rFont val="Calibri"/>
        <family val="2"/>
      </rPr>
      <t xml:space="preserve"> Château du Tariquet XO Equilibre, </t>
    </r>
    <r>
      <rPr>
        <i/>
        <sz val="10"/>
        <color indexed="63"/>
        <rFont val="Calibri"/>
        <family val="2"/>
      </rPr>
      <t>93/100 Wine Enthusiast</t>
    </r>
  </si>
  <si>
    <r>
      <rPr>
        <b/>
        <sz val="12"/>
        <color indexed="63"/>
        <rFont val="Calibri"/>
        <family val="2"/>
      </rPr>
      <t xml:space="preserve">Cognac </t>
    </r>
    <r>
      <rPr>
        <sz val="12"/>
        <color indexed="63"/>
        <rFont val="Calibri"/>
        <family val="2"/>
      </rPr>
      <t xml:space="preserve">Frapin Grande Champagne VSOP, 70 cl, </t>
    </r>
    <r>
      <rPr>
        <i/>
        <sz val="10"/>
        <color indexed="63"/>
        <rFont val="Calibri"/>
        <family val="2"/>
      </rPr>
      <t>Meilleur VSOP du monde en 2016</t>
    </r>
  </si>
  <si>
    <r>
      <rPr>
        <b/>
        <sz val="12"/>
        <color indexed="63"/>
        <rFont val="Calibri"/>
        <family val="2"/>
      </rPr>
      <t xml:space="preserve">Vieux Rhum Guatemala </t>
    </r>
    <r>
      <rPr>
        <sz val="12"/>
        <color indexed="63"/>
        <rFont val="Calibri"/>
        <family val="2"/>
      </rPr>
      <t xml:space="preserve">Zacapa Solera 23 d'âge, 70 cl, </t>
    </r>
    <r>
      <rPr>
        <i/>
        <sz val="10"/>
        <color indexed="63"/>
        <rFont val="Calibri"/>
        <family val="2"/>
      </rPr>
      <t>recommandé par Rumporter</t>
    </r>
  </si>
  <si>
    <r>
      <rPr>
        <b/>
        <sz val="12"/>
        <color indexed="63"/>
        <rFont val="Calibri"/>
        <family val="2"/>
      </rPr>
      <t>Magnum</t>
    </r>
    <r>
      <rPr>
        <sz val="12"/>
        <color indexed="63"/>
        <rFont val="Calibri"/>
        <family val="2"/>
      </rPr>
      <t xml:space="preserve"> Champagne Laurent Perrier "La Cuvée" Brut, </t>
    </r>
    <r>
      <rPr>
        <i/>
        <sz val="10"/>
        <color indexed="63"/>
        <rFont val="Calibri"/>
        <family val="2"/>
      </rPr>
      <t>90/100 Robert Parker, 15,5/20 Bettane &amp; Desseauve</t>
    </r>
  </si>
  <si>
    <t>SIRAN15</t>
  </si>
  <si>
    <t>RUL1CPUC18</t>
  </si>
  <si>
    <t>CR18CHAMBEYRON</t>
  </si>
  <si>
    <t>HERM17TARD</t>
  </si>
  <si>
    <t>VOUVG16</t>
  </si>
  <si>
    <r>
      <rPr>
        <b/>
        <sz val="12"/>
        <color indexed="63"/>
        <rFont val="Calibri"/>
        <family val="2"/>
      </rPr>
      <t>Muscadet "</t>
    </r>
    <r>
      <rPr>
        <sz val="12"/>
        <color indexed="63"/>
        <rFont val="Calibri"/>
        <family val="2"/>
      </rPr>
      <t>Chambaudière" Domaine Cormerais 2018</t>
    </r>
  </si>
  <si>
    <r>
      <rPr>
        <b/>
        <sz val="12"/>
        <color indexed="63"/>
        <rFont val="Calibri"/>
        <family val="2"/>
      </rPr>
      <t>Vouvray</t>
    </r>
    <r>
      <rPr>
        <sz val="12"/>
        <color indexed="63"/>
        <rFont val="Calibri"/>
        <family val="2"/>
      </rPr>
      <t xml:space="preserve"> Domaine de La Galinière Pascal Delaleau 2016</t>
    </r>
  </si>
  <si>
    <r>
      <rPr>
        <b/>
        <sz val="12"/>
        <color indexed="63"/>
        <rFont val="Calibri"/>
        <family val="2"/>
      </rPr>
      <t>Alsace blanc</t>
    </r>
    <r>
      <rPr>
        <sz val="12"/>
        <color indexed="63"/>
        <rFont val="Calibri"/>
        <family val="2"/>
      </rPr>
      <t xml:space="preserve"> Domaine Marcel Deiss 2018, </t>
    </r>
    <r>
      <rPr>
        <i/>
        <sz val="10"/>
        <color indexed="63"/>
        <rFont val="Calibri"/>
        <family val="2"/>
      </rPr>
      <t>16/20 Bettane &amp; Dessauve</t>
    </r>
  </si>
  <si>
    <r>
      <rPr>
        <b/>
        <sz val="12"/>
        <color indexed="63"/>
        <rFont val="Calibri"/>
        <family val="2"/>
      </rPr>
      <t xml:space="preserve">Pouilly-Fumé </t>
    </r>
    <r>
      <rPr>
        <sz val="12"/>
        <color indexed="63"/>
        <rFont val="Calibri"/>
        <family val="2"/>
      </rPr>
      <t>Domaine Riaux 2018</t>
    </r>
    <r>
      <rPr>
        <sz val="9"/>
        <color indexed="63"/>
        <rFont val="Calibri"/>
        <family val="2"/>
      </rPr>
      <t xml:space="preserve">, </t>
    </r>
    <r>
      <rPr>
        <i/>
        <sz val="10"/>
        <color indexed="63"/>
        <rFont val="Calibri"/>
        <family val="2"/>
      </rPr>
      <t>2** Guide Hachette</t>
    </r>
  </si>
  <si>
    <r>
      <rPr>
        <b/>
        <sz val="12"/>
        <color indexed="63"/>
        <rFont val="Calibri"/>
        <family val="2"/>
      </rPr>
      <t xml:space="preserve">IGP Pays d'Oc </t>
    </r>
    <r>
      <rPr>
        <sz val="12"/>
        <color indexed="63"/>
        <rFont val="Calibri"/>
        <family val="2"/>
      </rPr>
      <t>Chic rosé 2018</t>
    </r>
  </si>
  <si>
    <r>
      <rPr>
        <b/>
        <sz val="12"/>
        <color indexed="63"/>
        <rFont val="Calibri"/>
        <family val="2"/>
      </rPr>
      <t xml:space="preserve">Côtes-de-Provence </t>
    </r>
    <r>
      <rPr>
        <sz val="12"/>
        <color indexed="63"/>
        <rFont val="Calibri"/>
        <family val="2"/>
      </rPr>
      <t xml:space="preserve">M de Minuty 2018, </t>
    </r>
    <r>
      <rPr>
        <i/>
        <sz val="10"/>
        <color indexed="63"/>
        <rFont val="Calibri"/>
        <family val="2"/>
      </rPr>
      <t xml:space="preserve">2** au Guide Bettane &amp; Dessauve </t>
    </r>
  </si>
  <si>
    <t>BORTOLI16</t>
  </si>
  <si>
    <t>GCD14M</t>
  </si>
  <si>
    <t>MAR15PM</t>
  </si>
  <si>
    <r>
      <rPr>
        <b/>
        <sz val="12"/>
        <color indexed="63"/>
        <rFont val="Calibri"/>
        <family val="2"/>
      </rPr>
      <t>Graves de Vayres blanc</t>
    </r>
    <r>
      <rPr>
        <sz val="12"/>
        <color indexed="63"/>
        <rFont val="Calibri"/>
        <family val="2"/>
      </rPr>
      <t xml:space="preserve"> Château Goudichaud 2019, </t>
    </r>
    <r>
      <rPr>
        <i/>
        <sz val="10"/>
        <color indexed="63"/>
        <rFont val="Calibri"/>
        <family val="2"/>
      </rPr>
      <t>2* au Guide Hachette</t>
    </r>
  </si>
  <si>
    <r>
      <rPr>
        <b/>
        <sz val="12"/>
        <color indexed="63"/>
        <rFont val="Calibri"/>
        <family val="2"/>
      </rPr>
      <t>Sauternes</t>
    </r>
    <r>
      <rPr>
        <sz val="12"/>
        <color indexed="63"/>
        <rFont val="Calibri"/>
        <family val="2"/>
      </rPr>
      <t xml:space="preserve"> Château Fontaine 2017</t>
    </r>
  </si>
  <si>
    <r>
      <rPr>
        <b/>
        <sz val="12"/>
        <color indexed="63"/>
        <rFont val="Calibri"/>
        <family val="2"/>
      </rPr>
      <t>Pessac-Léognan Grand Cru Classé</t>
    </r>
    <r>
      <rPr>
        <sz val="12"/>
        <color indexed="63"/>
        <rFont val="Calibri"/>
        <family val="2"/>
      </rPr>
      <t xml:space="preserve"> Château Fieuzal 2009, </t>
    </r>
    <r>
      <rPr>
        <i/>
        <sz val="10"/>
        <color indexed="63"/>
        <rFont val="Calibri"/>
        <family val="2"/>
      </rPr>
      <t>Millésime d'exception, Parker : 92+ / 100 J. Robinson : 16 / 20</t>
    </r>
  </si>
  <si>
    <t>FIEU09</t>
  </si>
  <si>
    <t>FONTAINE17</t>
  </si>
  <si>
    <r>
      <rPr>
        <b/>
        <sz val="12"/>
        <color indexed="63"/>
        <rFont val="Calibri"/>
        <family val="2"/>
      </rPr>
      <t>Magnum rouge,</t>
    </r>
    <r>
      <rPr>
        <sz val="12"/>
        <color indexed="63"/>
        <rFont val="Calibri"/>
        <family val="2"/>
      </rPr>
      <t xml:space="preserve"> </t>
    </r>
    <r>
      <rPr>
        <b/>
        <sz val="12"/>
        <color indexed="63"/>
        <rFont val="Calibri"/>
        <family val="2"/>
      </rPr>
      <t>Saint -Emilion Grand Cru</t>
    </r>
    <r>
      <rPr>
        <sz val="12"/>
        <color indexed="63"/>
        <rFont val="Calibri"/>
        <family val="2"/>
      </rPr>
      <t xml:space="preserve"> </t>
    </r>
    <r>
      <rPr>
        <b/>
        <sz val="12"/>
        <color indexed="63"/>
        <rFont val="Calibri"/>
        <family val="2"/>
      </rPr>
      <t>Classé</t>
    </r>
    <r>
      <rPr>
        <sz val="12"/>
        <color indexed="63"/>
        <rFont val="Calibri"/>
        <family val="2"/>
      </rPr>
      <t xml:space="preserve"> Grand Corbin Despagne 2014, </t>
    </r>
    <r>
      <rPr>
        <i/>
        <sz val="10"/>
        <color indexed="63"/>
        <rFont val="Calibri"/>
        <family val="2"/>
      </rPr>
      <t>92/100 Parker, 16,5/20 RVF</t>
    </r>
  </si>
  <si>
    <r>
      <rPr>
        <b/>
        <sz val="12"/>
        <color indexed="63"/>
        <rFont val="Calibri"/>
        <family val="2"/>
      </rPr>
      <t xml:space="preserve">Saint-Estèphe Cru Bourgeois </t>
    </r>
    <r>
      <rPr>
        <sz val="12"/>
        <color indexed="63"/>
        <rFont val="Calibri"/>
        <family val="2"/>
      </rPr>
      <t>Château Tour des Termes 2016,</t>
    </r>
    <r>
      <rPr>
        <i/>
        <sz val="12"/>
        <color indexed="63"/>
        <rFont val="Calibri"/>
        <family val="2"/>
      </rPr>
      <t xml:space="preserve"> </t>
    </r>
    <r>
      <rPr>
        <i/>
        <sz val="10"/>
        <color indexed="63"/>
        <rFont val="Calibri"/>
        <family val="2"/>
      </rPr>
      <t>92/100 Parker, 16,5/20 Jancis Robinson</t>
    </r>
  </si>
  <si>
    <r>
      <rPr>
        <b/>
        <sz val="12"/>
        <color indexed="63"/>
        <rFont val="Calibri"/>
        <family val="2"/>
      </rPr>
      <t xml:space="preserve">Côteaux du Layon </t>
    </r>
    <r>
      <rPr>
        <sz val="12"/>
        <color indexed="63"/>
        <rFont val="Calibri"/>
        <family val="2"/>
      </rPr>
      <t>Clos Saint Lambert Domaine Ogereau 2018</t>
    </r>
  </si>
  <si>
    <t>Vins + Vins - Tél : 05 56 95 70 95 - N° siret : 42824406500036 - www.vinsplusvins.fr - infos@vinsplusvins.fr</t>
  </si>
  <si>
    <r>
      <rPr>
        <b/>
        <sz val="12"/>
        <color indexed="63"/>
        <rFont val="Calibri"/>
        <family val="2"/>
      </rPr>
      <t>Pauillac 5ème Cru Classé</t>
    </r>
    <r>
      <rPr>
        <sz val="12"/>
        <color indexed="63"/>
        <rFont val="Calibri"/>
        <family val="2"/>
      </rPr>
      <t xml:space="preserve"> Château Lynch-Bages 2015,</t>
    </r>
    <r>
      <rPr>
        <i/>
        <sz val="12"/>
        <color indexed="63"/>
        <rFont val="Calibri"/>
        <family val="2"/>
      </rPr>
      <t xml:space="preserve"> </t>
    </r>
    <r>
      <rPr>
        <i/>
        <sz val="10"/>
        <color indexed="63"/>
        <rFont val="Calibri"/>
        <family val="2"/>
      </rPr>
      <t>Parker 92+/100, J. Robinson 17+/20</t>
    </r>
    <r>
      <rPr>
        <sz val="10"/>
        <color indexed="63"/>
        <rFont val="Calibri"/>
        <family val="2"/>
      </rPr>
      <t xml:space="preserve">, </t>
    </r>
    <r>
      <rPr>
        <b/>
        <sz val="10"/>
        <color indexed="63"/>
        <rFont val="Calibri"/>
        <family val="2"/>
      </rPr>
      <t>en caisse bois</t>
    </r>
  </si>
  <si>
    <r>
      <rPr>
        <b/>
        <sz val="12"/>
        <color indexed="63"/>
        <rFont val="Calibri"/>
        <family val="2"/>
      </rPr>
      <t>Saint-Véran</t>
    </r>
    <r>
      <rPr>
        <sz val="12"/>
        <color indexed="63"/>
        <rFont val="Calibri"/>
        <family val="2"/>
      </rPr>
      <t xml:space="preserve"> Les Mûres Domaine Carrette</t>
    </r>
    <r>
      <rPr>
        <b/>
        <sz val="12"/>
        <color indexed="63"/>
        <rFont val="Calibri"/>
        <family val="2"/>
      </rPr>
      <t xml:space="preserve"> </t>
    </r>
    <r>
      <rPr>
        <sz val="12"/>
        <color indexed="63"/>
        <rFont val="Calibri"/>
        <family val="2"/>
      </rPr>
      <t>2018</t>
    </r>
  </si>
  <si>
    <r>
      <rPr>
        <b/>
        <sz val="12"/>
        <color indexed="63"/>
        <rFont val="Calibri"/>
        <family val="2"/>
      </rPr>
      <t xml:space="preserve">Chassagne-Montrachet Premier Cru </t>
    </r>
    <r>
      <rPr>
        <sz val="12"/>
        <color indexed="63"/>
        <rFont val="Calibri"/>
        <family val="2"/>
      </rPr>
      <t>"Les Chaumées" Domaine Jouard 2018</t>
    </r>
  </si>
  <si>
    <r>
      <t xml:space="preserve">Hautes-Côtes-de-Nuits </t>
    </r>
    <r>
      <rPr>
        <sz val="12"/>
        <color indexed="63"/>
        <rFont val="Calibri"/>
        <family val="2"/>
      </rPr>
      <t>« Les Dames de Vergy » Domaine Antonin Guyon 2018</t>
    </r>
  </si>
  <si>
    <r>
      <t xml:space="preserve">Vosne-Romanée </t>
    </r>
    <r>
      <rPr>
        <sz val="12"/>
        <color indexed="63"/>
        <rFont val="Calibri"/>
        <family val="2"/>
      </rPr>
      <t xml:space="preserve">Domaine Michel Noellat </t>
    </r>
    <r>
      <rPr>
        <sz val="12"/>
        <color indexed="63"/>
        <rFont val="Calibri"/>
        <family val="2"/>
      </rPr>
      <t>2016</t>
    </r>
  </si>
  <si>
    <r>
      <t xml:space="preserve">Morey-Saint-Denis Village </t>
    </r>
    <r>
      <rPr>
        <sz val="12"/>
        <color indexed="63"/>
        <rFont val="Calibri"/>
        <family val="2"/>
      </rPr>
      <t>Domaine des Beaumont 2015</t>
    </r>
    <r>
      <rPr>
        <b/>
        <sz val="12"/>
        <color indexed="63"/>
        <rFont val="Calibri"/>
        <family val="2"/>
      </rPr>
      <t>,</t>
    </r>
    <r>
      <rPr>
        <i/>
        <sz val="10"/>
        <color indexed="63"/>
        <rFont val="Calibri"/>
        <family val="2"/>
      </rPr>
      <t xml:space="preserve"> 1* Guide Hachette  </t>
    </r>
  </si>
  <si>
    <r>
      <rPr>
        <b/>
        <sz val="12"/>
        <color indexed="63"/>
        <rFont val="Calibri"/>
        <family val="2"/>
      </rPr>
      <t>Pommard</t>
    </r>
    <r>
      <rPr>
        <sz val="12"/>
        <color indexed="63"/>
        <rFont val="Calibri"/>
        <family val="2"/>
      </rPr>
      <t xml:space="preserve"> Les Chanlins Domaine Saint-Marc 2015</t>
    </r>
  </si>
  <si>
    <r>
      <t xml:space="preserve">Côtes-du-Rhône blanc </t>
    </r>
    <r>
      <rPr>
        <sz val="12"/>
        <color indexed="63"/>
        <rFont val="Calibri"/>
        <family val="2"/>
      </rPr>
      <t xml:space="preserve">Les Becs Fins Maison Laurent Tardieu 2018 </t>
    </r>
  </si>
  <si>
    <r>
      <rPr>
        <b/>
        <sz val="12"/>
        <color indexed="63"/>
        <rFont val="Calibri"/>
        <family val="2"/>
      </rPr>
      <t xml:space="preserve">Condrieu </t>
    </r>
    <r>
      <rPr>
        <sz val="12"/>
        <color indexed="63"/>
        <rFont val="Calibri"/>
        <family val="2"/>
      </rPr>
      <t>Coteau du Vernon Domaine Chambeyron 2018</t>
    </r>
  </si>
  <si>
    <r>
      <rPr>
        <b/>
        <sz val="12"/>
        <color indexed="63"/>
        <rFont val="Calibri"/>
        <family val="2"/>
      </rPr>
      <t>Côtes-du-Rhône rouge</t>
    </r>
    <r>
      <rPr>
        <sz val="12"/>
        <color indexed="63"/>
        <rFont val="Calibri"/>
        <family val="2"/>
      </rPr>
      <t xml:space="preserve"> Les Becs Fins Maison Laurent-Tardieu 2018</t>
    </r>
  </si>
  <si>
    <r>
      <rPr>
        <b/>
        <sz val="12"/>
        <color indexed="8"/>
        <rFont val="Calibri"/>
        <family val="2"/>
      </rPr>
      <t>Saint-Joseph</t>
    </r>
    <r>
      <rPr>
        <sz val="12"/>
        <color indexed="8"/>
        <rFont val="Calibri"/>
        <family val="2"/>
      </rPr>
      <t xml:space="preserve"> "Poivre et Sol", Domaine François Villard 2017</t>
    </r>
  </si>
  <si>
    <r>
      <rPr>
        <b/>
        <sz val="12"/>
        <color indexed="63"/>
        <rFont val="Calibri"/>
        <family val="2"/>
      </rPr>
      <t>Gigondas</t>
    </r>
    <r>
      <rPr>
        <sz val="12"/>
        <color indexed="63"/>
        <rFont val="Calibri"/>
        <family val="2"/>
      </rPr>
      <t xml:space="preserve"> d'Exception "Les Terrasses du Diable" Domaine Les Pallières 2016, </t>
    </r>
    <r>
      <rPr>
        <i/>
        <sz val="10"/>
        <color indexed="63"/>
        <rFont val="Calibri"/>
        <family val="2"/>
      </rPr>
      <t>95/100 J.Suckling, 91-93/100 R.Parker, 92-94/100 Vinous</t>
    </r>
  </si>
  <si>
    <r>
      <rPr>
        <b/>
        <sz val="12"/>
        <color indexed="63"/>
        <rFont val="Calibri"/>
        <family val="2"/>
      </rPr>
      <t>Côte-Rotie</t>
    </r>
    <r>
      <rPr>
        <sz val="12"/>
        <color indexed="63"/>
        <rFont val="Calibri"/>
        <family val="2"/>
      </rPr>
      <t xml:space="preserve"> "Le Gallet Blanc" Domaine François Villard 2018, </t>
    </r>
    <r>
      <rPr>
        <i/>
        <sz val="10"/>
        <color indexed="63"/>
        <rFont val="Calibri"/>
        <family val="2"/>
      </rPr>
      <t>2* RVF</t>
    </r>
    <r>
      <rPr>
        <sz val="12"/>
        <color indexed="63"/>
        <rFont val="Calibri"/>
        <family val="2"/>
      </rPr>
      <t xml:space="preserve">, </t>
    </r>
    <r>
      <rPr>
        <i/>
        <sz val="10"/>
        <color indexed="63"/>
        <rFont val="Calibri"/>
        <family val="2"/>
      </rPr>
      <t>Vinous 95/100</t>
    </r>
  </si>
  <si>
    <r>
      <rPr>
        <b/>
        <sz val="12"/>
        <color indexed="63"/>
        <rFont val="Calibri"/>
        <family val="2"/>
      </rPr>
      <t>Hermitage</t>
    </r>
    <r>
      <rPr>
        <sz val="12"/>
        <color indexed="63"/>
        <rFont val="Calibri"/>
        <family val="2"/>
      </rPr>
      <t xml:space="preserve"> La Petite Chapelle Domaine Paul Jaboulet 2014</t>
    </r>
  </si>
  <si>
    <r>
      <t xml:space="preserve">Brouilly </t>
    </r>
    <r>
      <rPr>
        <sz val="12"/>
        <color indexed="63"/>
        <rFont val="Calibri"/>
        <family val="2"/>
      </rPr>
      <t>Château de Pierreux  Réserve 2015,</t>
    </r>
    <r>
      <rPr>
        <i/>
        <sz val="10"/>
        <color indexed="63"/>
        <rFont val="Calibri"/>
        <family val="2"/>
      </rPr>
      <t xml:space="preserve"> 2** Guide Hachette, 2** Guide Bettane &amp; Desseauve</t>
    </r>
  </si>
  <si>
    <r>
      <rPr>
        <b/>
        <sz val="12"/>
        <color indexed="63"/>
        <rFont val="Calibri"/>
        <family val="2"/>
      </rPr>
      <t xml:space="preserve">Meursault Premier Cru </t>
    </r>
    <r>
      <rPr>
        <sz val="12"/>
        <color indexed="63"/>
        <rFont val="Calibri"/>
        <family val="2"/>
      </rPr>
      <t xml:space="preserve">Les Perrières Domaine Girardin 2014, </t>
    </r>
    <r>
      <rPr>
        <i/>
        <sz val="10"/>
        <color indexed="63"/>
        <rFont val="Calibri"/>
        <family val="2"/>
      </rPr>
      <t>91/100 Robert Parker, 92/100 Wine Spectator, 89-92/100 Burghound</t>
    </r>
  </si>
  <si>
    <r>
      <t xml:space="preserve">Corton Bressandes </t>
    </r>
    <r>
      <rPr>
        <sz val="12"/>
        <color indexed="63"/>
        <rFont val="Calibri"/>
        <family val="2"/>
      </rPr>
      <t>Grand Cru Domaine Anthony Guyon 2018</t>
    </r>
  </si>
  <si>
    <r>
      <t xml:space="preserve">Clos Vougeot </t>
    </r>
    <r>
      <rPr>
        <sz val="12"/>
        <color indexed="63"/>
        <rFont val="Calibri"/>
        <family val="2"/>
      </rPr>
      <t>Grand Cru Domaine Raphet 2015</t>
    </r>
  </si>
  <si>
    <r>
      <t>Brunello De Montalcino DOCG Innocenti 2015,</t>
    </r>
    <r>
      <rPr>
        <b/>
        <sz val="12"/>
        <color indexed="63"/>
        <rFont val="Calibri"/>
        <family val="2"/>
      </rPr>
      <t xml:space="preserve"> Italie</t>
    </r>
  </si>
  <si>
    <r>
      <rPr>
        <b/>
        <sz val="12"/>
        <color indexed="63"/>
        <rFont val="Calibri"/>
        <family val="2"/>
      </rPr>
      <t xml:space="preserve">Pessac-Léognan rouge </t>
    </r>
    <r>
      <rPr>
        <sz val="12"/>
        <color indexed="63"/>
        <rFont val="Calibri"/>
        <family val="2"/>
      </rPr>
      <t xml:space="preserve">Château Lafont-Menaut 2017, </t>
    </r>
    <r>
      <rPr>
        <i/>
        <sz val="10"/>
        <color indexed="63"/>
        <rFont val="Calibri"/>
        <family val="2"/>
      </rPr>
      <t xml:space="preserve">91/100 Wine Spectator </t>
    </r>
  </si>
  <si>
    <r>
      <rPr>
        <b/>
        <sz val="12"/>
        <color indexed="63"/>
        <rFont val="Calibri"/>
        <family val="2"/>
      </rPr>
      <t>Morgon</t>
    </r>
    <r>
      <rPr>
        <sz val="12"/>
        <color indexed="63"/>
        <rFont val="Calibri"/>
        <family val="2"/>
      </rPr>
      <t xml:space="preserve"> Côte de Py Domaine Foillard 2018</t>
    </r>
  </si>
  <si>
    <r>
      <rPr>
        <b/>
        <sz val="12"/>
        <color indexed="63"/>
        <rFont val="Calibri"/>
        <family val="2"/>
      </rPr>
      <t>Languedoc</t>
    </r>
    <r>
      <rPr>
        <sz val="12"/>
        <color indexed="63"/>
        <rFont val="Calibri"/>
        <family val="2"/>
      </rPr>
      <t xml:space="preserve"> Domaine de Rothschild Baronarques 2017</t>
    </r>
  </si>
  <si>
    <r>
      <rPr>
        <b/>
        <sz val="12"/>
        <color indexed="63"/>
        <rFont val="Calibri"/>
        <family val="2"/>
      </rPr>
      <t xml:space="preserve">Bordeaux Supérieur rouge </t>
    </r>
    <r>
      <rPr>
        <sz val="12"/>
        <color indexed="63"/>
        <rFont val="Calibri"/>
        <family val="2"/>
      </rPr>
      <t xml:space="preserve">Château Prince Larquey, Cuvée Premium 2016, </t>
    </r>
    <r>
      <rPr>
        <sz val="10"/>
        <color indexed="63"/>
        <rFont val="Calibri"/>
        <family val="2"/>
      </rPr>
      <t>médaille d'OR</t>
    </r>
  </si>
  <si>
    <r>
      <t xml:space="preserve">Haut-Médoc </t>
    </r>
    <r>
      <rPr>
        <sz val="12"/>
        <color indexed="63"/>
        <rFont val="Calibri"/>
        <family val="2"/>
      </rPr>
      <t xml:space="preserve">Château Lagrave Cissan 2015 Cuvée Prestige, </t>
    </r>
    <r>
      <rPr>
        <i/>
        <sz val="10"/>
        <color indexed="63"/>
        <rFont val="Calibri"/>
        <family val="2"/>
      </rPr>
      <t>millésime exceptionnel</t>
    </r>
  </si>
  <si>
    <r>
      <rPr>
        <b/>
        <sz val="12"/>
        <color indexed="63"/>
        <rFont val="Calibri"/>
        <family val="2"/>
      </rPr>
      <t xml:space="preserve">Moulis-en-Médoc Cru Exceptionnel </t>
    </r>
    <r>
      <rPr>
        <sz val="12"/>
        <color indexed="63"/>
        <rFont val="Calibri"/>
        <family val="2"/>
      </rPr>
      <t xml:space="preserve">Château Maucaillou 2016, </t>
    </r>
    <r>
      <rPr>
        <i/>
        <sz val="10"/>
        <color indexed="63"/>
        <rFont val="Calibri"/>
        <family val="2"/>
      </rPr>
      <t>1* Guide Hachette, 90-92/100 Parke</t>
    </r>
    <r>
      <rPr>
        <sz val="10"/>
        <color indexed="63"/>
        <rFont val="Calibri"/>
        <family val="2"/>
      </rPr>
      <t>r, e</t>
    </r>
    <r>
      <rPr>
        <b/>
        <sz val="10"/>
        <color indexed="63"/>
        <rFont val="Calibri"/>
        <family val="2"/>
      </rPr>
      <t xml:space="preserve">n caisse bois </t>
    </r>
  </si>
  <si>
    <r>
      <rPr>
        <b/>
        <sz val="12"/>
        <color indexed="63"/>
        <rFont val="Calibri"/>
        <family val="2"/>
      </rPr>
      <t>Margaux Cru Exceptionnel</t>
    </r>
    <r>
      <rPr>
        <sz val="12"/>
        <color indexed="63"/>
        <rFont val="Calibri"/>
        <family val="2"/>
      </rPr>
      <t xml:space="preserve"> Château Siran 2015, </t>
    </r>
    <r>
      <rPr>
        <i/>
        <sz val="10"/>
        <color indexed="63"/>
        <rFont val="Calibri"/>
        <family val="2"/>
      </rPr>
      <t xml:space="preserve">94/100 R. Parker, </t>
    </r>
    <r>
      <rPr>
        <b/>
        <sz val="10"/>
        <color indexed="63"/>
        <rFont val="Calibri"/>
        <family val="2"/>
      </rPr>
      <t xml:space="preserve">en caisse bois  </t>
    </r>
  </si>
  <si>
    <r>
      <rPr>
        <b/>
        <sz val="12"/>
        <color indexed="63"/>
        <rFont val="Calibri"/>
        <family val="2"/>
      </rPr>
      <t xml:space="preserve">Saint-Emilion Grand Cru Classé 1B </t>
    </r>
    <r>
      <rPr>
        <sz val="12"/>
        <color indexed="63"/>
        <rFont val="Calibri"/>
        <family val="2"/>
      </rPr>
      <t>Château Canon-La-Gaffelière 2014,</t>
    </r>
    <r>
      <rPr>
        <i/>
        <sz val="12"/>
        <color indexed="63"/>
        <rFont val="Calibri"/>
        <family val="2"/>
      </rPr>
      <t xml:space="preserve">  BIO, </t>
    </r>
    <r>
      <rPr>
        <i/>
        <sz val="10"/>
        <color indexed="63"/>
        <rFont val="Calibri"/>
        <family val="2"/>
      </rPr>
      <t>Parker : 92/100, J. Robinson : 16,5/20</t>
    </r>
    <r>
      <rPr>
        <i/>
        <sz val="10"/>
        <color indexed="63"/>
        <rFont val="Calibri"/>
        <family val="2"/>
      </rPr>
      <t xml:space="preserve">, </t>
    </r>
    <r>
      <rPr>
        <b/>
        <sz val="10"/>
        <color indexed="63"/>
        <rFont val="Calibri"/>
        <family val="2"/>
      </rPr>
      <t>en caisse bois</t>
    </r>
  </si>
  <si>
    <r>
      <t>100% Syrah</t>
    </r>
    <r>
      <rPr>
        <sz val="12"/>
        <color indexed="63"/>
        <rFont val="Calibri"/>
        <family val="2"/>
      </rPr>
      <t xml:space="preserve"> Terres de Mandrin</t>
    </r>
    <r>
      <rPr>
        <b/>
        <sz val="12"/>
        <color indexed="63"/>
        <rFont val="Calibri"/>
        <family val="2"/>
      </rPr>
      <t xml:space="preserve"> </t>
    </r>
    <r>
      <rPr>
        <sz val="12"/>
        <color indexed="63"/>
        <rFont val="Calibri"/>
        <family val="2"/>
      </rPr>
      <t>Domaine</t>
    </r>
    <r>
      <rPr>
        <sz val="12"/>
        <color indexed="63"/>
        <rFont val="Calibri"/>
        <family val="2"/>
      </rPr>
      <t xml:space="preserve"> </t>
    </r>
    <r>
      <rPr>
        <sz val="12"/>
        <color indexed="63"/>
        <rFont val="Calibri"/>
        <family val="2"/>
      </rPr>
      <t>Jeanne Gaillard 2017</t>
    </r>
  </si>
  <si>
    <r>
      <t>Moulin à Vent</t>
    </r>
    <r>
      <rPr>
        <sz val="12"/>
        <color indexed="63"/>
        <rFont val="Calibri"/>
        <family val="2"/>
      </rPr>
      <t xml:space="preserve"> Les Roches Noires </t>
    </r>
    <r>
      <rPr>
        <sz val="12"/>
        <color indexed="63"/>
        <rFont val="Calibri"/>
        <family val="2"/>
      </rPr>
      <t>Domaine Balvay 2019,</t>
    </r>
    <r>
      <rPr>
        <i/>
        <sz val="10"/>
        <color indexed="63"/>
        <rFont val="Calibri"/>
        <family val="2"/>
      </rPr>
      <t xml:space="preserve"> 2* Guide Hachette</t>
    </r>
  </si>
  <si>
    <r>
      <rPr>
        <b/>
        <sz val="12"/>
        <color indexed="63"/>
        <rFont val="Calibri"/>
        <family val="2"/>
      </rPr>
      <t>Côte du Roussillon Villages</t>
    </r>
    <r>
      <rPr>
        <sz val="12"/>
        <color indexed="63"/>
        <rFont val="Calibri"/>
        <family val="2"/>
      </rPr>
      <t xml:space="preserve"> Le Clos des Fées Domaine du Clos des Fées 2016, </t>
    </r>
    <r>
      <rPr>
        <i/>
        <sz val="10"/>
        <color indexed="63"/>
        <rFont val="Calibri"/>
        <family val="2"/>
      </rPr>
      <t>95/100 Parker</t>
    </r>
  </si>
  <si>
    <r>
      <rPr>
        <b/>
        <sz val="12"/>
        <color indexed="63"/>
        <rFont val="Calibri"/>
        <family val="2"/>
      </rPr>
      <t>AOC Pezenas Languedoc</t>
    </r>
    <r>
      <rPr>
        <sz val="12"/>
        <color indexed="63"/>
        <rFont val="Calibri"/>
        <family val="2"/>
      </rPr>
      <t xml:space="preserve"> Domaine des Aurelles "Solen" 2015, </t>
    </r>
    <r>
      <rPr>
        <i/>
        <sz val="10"/>
        <color indexed="63"/>
        <rFont val="Calibri"/>
        <family val="2"/>
      </rPr>
      <t>Domaine 3* RVF - 17-18/20 RVF</t>
    </r>
  </si>
  <si>
    <r>
      <t>Champagne</t>
    </r>
    <r>
      <rPr>
        <b/>
        <sz val="12"/>
        <color indexed="63"/>
        <rFont val="Calibri"/>
        <family val="2"/>
      </rPr>
      <t xml:space="preserve"> Taittinger Brut Prestige </t>
    </r>
    <r>
      <rPr>
        <sz val="12"/>
        <color indexed="63"/>
        <rFont val="Calibri"/>
        <family val="2"/>
      </rPr>
      <t>en étui,</t>
    </r>
    <r>
      <rPr>
        <sz val="10"/>
        <color indexed="63"/>
        <rFont val="Calibri"/>
        <family val="2"/>
      </rPr>
      <t xml:space="preserve"> </t>
    </r>
    <r>
      <rPr>
        <i/>
        <sz val="10"/>
        <color indexed="63"/>
        <rFont val="Calibri"/>
        <family val="2"/>
      </rPr>
      <t>90/100 Robert Parker, 16/20 Jancis Robinson</t>
    </r>
  </si>
  <si>
    <t>GOUDB19</t>
  </si>
  <si>
    <t>BMAU16</t>
  </si>
  <si>
    <t>RIGAUD16</t>
  </si>
  <si>
    <t>LAF17</t>
  </si>
  <si>
    <t>LYNCH15</t>
  </si>
  <si>
    <t>MACP19EPIN</t>
  </si>
  <si>
    <t>CHOR18DUR2</t>
  </si>
  <si>
    <t>AUXEYB18VC</t>
  </si>
  <si>
    <t>MEURS1CLP14GIR</t>
  </si>
  <si>
    <t>VR16NOEL</t>
  </si>
  <si>
    <t>CORTBRES18GUY</t>
  </si>
  <si>
    <t>CV15RAPH</t>
  </si>
  <si>
    <t>BECSFINSB18</t>
  </si>
  <si>
    <t>BECSFINS18</t>
  </si>
  <si>
    <t>BDVMONT16</t>
  </si>
  <si>
    <t>SAUMUR18YVONNE</t>
  </si>
  <si>
    <t>MAV18AFGROS</t>
  </si>
  <si>
    <t>PULP18</t>
  </si>
  <si>
    <t>MORGPY18</t>
  </si>
  <si>
    <t>ARQUES17</t>
  </si>
  <si>
    <t>SOLEN15</t>
  </si>
  <si>
    <t>ROUSSILCDFEES16</t>
  </si>
  <si>
    <t>CHIANTI17R</t>
  </si>
  <si>
    <t>BRUNELLO15</t>
  </si>
  <si>
    <t>DIVON10SA</t>
  </si>
  <si>
    <r>
      <rPr>
        <b/>
        <sz val="12"/>
        <color indexed="63"/>
        <rFont val="Calibri"/>
        <family val="2"/>
      </rPr>
      <t xml:space="preserve">1 Salmanazar (12 bouteilles) St Georges St Emilion </t>
    </r>
    <r>
      <rPr>
        <sz val="12"/>
        <color indexed="63"/>
        <rFont val="Calibri"/>
        <family val="2"/>
      </rPr>
      <t>Château Divon 2010</t>
    </r>
    <r>
      <rPr>
        <sz val="12"/>
        <color indexed="63"/>
        <rFont val="Calibri"/>
        <family val="2"/>
      </rPr>
      <t xml:space="preserve">, </t>
    </r>
    <r>
      <rPr>
        <i/>
        <sz val="10"/>
        <color indexed="63"/>
        <rFont val="Calibri"/>
        <family val="2"/>
      </rPr>
      <t>en caisse bois</t>
    </r>
  </si>
  <si>
    <t>PHILRRETUI</t>
  </si>
  <si>
    <r>
      <t xml:space="preserve">Champagne </t>
    </r>
    <r>
      <rPr>
        <b/>
        <sz val="12"/>
        <color indexed="63"/>
        <rFont val="Calibri"/>
        <family val="2"/>
      </rPr>
      <t>Philipponnat</t>
    </r>
    <r>
      <rPr>
        <sz val="12"/>
        <color indexed="63"/>
        <rFont val="Calibri"/>
        <family val="2"/>
      </rPr>
      <t xml:space="preserve"> Royale Réserve Brut - Avec Etui</t>
    </r>
  </si>
  <si>
    <t>BARGEMONER19</t>
  </si>
  <si>
    <r>
      <t xml:space="preserve">Moulin à Vent </t>
    </r>
    <r>
      <rPr>
        <sz val="12"/>
        <rFont val="Calibri"/>
        <family val="2"/>
      </rPr>
      <t>"En Mortperay" Domaine AF Gros 2018</t>
    </r>
  </si>
  <si>
    <r>
      <t>Chorey Les Beaunes</t>
    </r>
    <r>
      <rPr>
        <sz val="12"/>
        <color indexed="63"/>
        <rFont val="Calibri"/>
        <family val="2"/>
      </rPr>
      <t xml:space="preserve"> </t>
    </r>
    <r>
      <rPr>
        <sz val="12"/>
        <color indexed="51"/>
        <rFont val="Calibri"/>
        <family val="2"/>
      </rPr>
      <t>Blanc</t>
    </r>
    <r>
      <rPr>
        <sz val="12"/>
        <color indexed="63"/>
        <rFont val="Calibri"/>
        <family val="2"/>
      </rPr>
      <t xml:space="preserve"> Domaine Durand 2018</t>
    </r>
  </si>
  <si>
    <r>
      <rPr>
        <b/>
        <sz val="12"/>
        <color indexed="63"/>
        <rFont val="Calibri"/>
        <family val="2"/>
      </rPr>
      <t>Auxey-Duresse</t>
    </r>
    <r>
      <rPr>
        <b/>
        <sz val="12"/>
        <color indexed="63"/>
        <rFont val="Calibri"/>
        <family val="2"/>
      </rPr>
      <t>s</t>
    </r>
    <r>
      <rPr>
        <sz val="12"/>
        <color indexed="63"/>
        <rFont val="Calibri"/>
        <family val="2"/>
      </rPr>
      <t xml:space="preserve"> </t>
    </r>
    <r>
      <rPr>
        <sz val="12"/>
        <color indexed="51"/>
        <rFont val="Calibri"/>
        <family val="2"/>
      </rPr>
      <t>Blanc</t>
    </r>
    <r>
      <rPr>
        <sz val="12"/>
        <color indexed="63"/>
        <rFont val="Calibri"/>
        <family val="2"/>
      </rPr>
      <t xml:space="preserve"> Domaine Vaudoisey Creusefond 2018</t>
    </r>
  </si>
  <si>
    <r>
      <rPr>
        <b/>
        <sz val="12"/>
        <color indexed="63"/>
        <rFont val="Calibri"/>
        <family val="2"/>
      </rPr>
      <t>Margaux</t>
    </r>
    <r>
      <rPr>
        <sz val="12"/>
        <color indexed="63"/>
        <rFont val="Calibri"/>
        <family val="2"/>
      </rPr>
      <t xml:space="preserve"> 2ème Cru Classé Château Brane Cantenac 2016,  96-98/100 Parker</t>
    </r>
  </si>
  <si>
    <r>
      <t xml:space="preserve">Vosne Romanée 1er Cru </t>
    </r>
    <r>
      <rPr>
        <sz val="12"/>
        <color indexed="63"/>
        <rFont val="Calibri"/>
        <family val="2"/>
      </rPr>
      <t>Les Suchots rené Cacheux 2016</t>
    </r>
  </si>
  <si>
    <r>
      <t>Volnay 1er Cru</t>
    </r>
    <r>
      <rPr>
        <sz val="12"/>
        <color indexed="63"/>
        <rFont val="Calibri"/>
        <family val="2"/>
      </rPr>
      <t xml:space="preserve"> Les Santenots domaine Girardin 2015, </t>
    </r>
    <r>
      <rPr>
        <i/>
        <sz val="10"/>
        <color indexed="63"/>
        <rFont val="Calibri"/>
        <family val="2"/>
      </rPr>
      <t>94/100 Wine Enthusiast</t>
    </r>
  </si>
  <si>
    <r>
      <rPr>
        <b/>
        <sz val="12"/>
        <rFont val="Calibri"/>
        <family val="2"/>
      </rPr>
      <t>Beaume de Venise</t>
    </r>
    <r>
      <rPr>
        <sz val="12"/>
        <rFont val="Calibri"/>
        <family val="2"/>
      </rPr>
      <t xml:space="preserve"> Domaine du Grand Montmirail 2017</t>
    </r>
  </si>
  <si>
    <r>
      <t xml:space="preserve">Puisseguin Saint-Emilion </t>
    </r>
    <r>
      <rPr>
        <sz val="12"/>
        <color indexed="63"/>
        <rFont val="Calibri"/>
        <family val="2"/>
      </rPr>
      <t>Château Rigaud 2016</t>
    </r>
    <r>
      <rPr>
        <b/>
        <sz val="12"/>
        <color indexed="63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>BIO</t>
    </r>
  </si>
  <si>
    <r>
      <t xml:space="preserve">Côtes de Blaye </t>
    </r>
    <r>
      <rPr>
        <sz val="12"/>
        <color indexed="63"/>
        <rFont val="Calibri"/>
        <family val="2"/>
      </rPr>
      <t xml:space="preserve">Château La Metairie de Monconseil 2018 </t>
    </r>
    <r>
      <rPr>
        <b/>
        <sz val="12"/>
        <color indexed="21"/>
        <rFont val="Calibri"/>
        <family val="2"/>
      </rPr>
      <t>BIO NATURE</t>
    </r>
  </si>
  <si>
    <r>
      <rPr>
        <b/>
        <sz val="12"/>
        <color indexed="63"/>
        <rFont val="Calibri"/>
        <family val="2"/>
      </rPr>
      <t>Saint-Emilion Grand Cru</t>
    </r>
    <r>
      <rPr>
        <sz val="12"/>
        <color indexed="63"/>
        <rFont val="Calibri"/>
        <family val="2"/>
      </rPr>
      <t xml:space="preserve"> Petit Corbin Despagne 2016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>BIO</t>
    </r>
  </si>
  <si>
    <r>
      <rPr>
        <b/>
        <sz val="12"/>
        <color indexed="63"/>
        <rFont val="Calibri"/>
        <family val="2"/>
      </rPr>
      <t xml:space="preserve">Saint-Emilion Grand Cru </t>
    </r>
    <r>
      <rPr>
        <sz val="12"/>
        <color indexed="63"/>
        <rFont val="Calibri"/>
        <family val="2"/>
      </rPr>
      <t xml:space="preserve">Château Coutet 2016 </t>
    </r>
    <r>
      <rPr>
        <b/>
        <sz val="12"/>
        <color indexed="21"/>
        <rFont val="Calibri"/>
        <family val="2"/>
      </rPr>
      <t>BIO</t>
    </r>
    <r>
      <rPr>
        <b/>
        <sz val="12"/>
        <color indexed="21"/>
        <rFont val="Calibri"/>
        <family val="2"/>
      </rPr>
      <t xml:space="preserve">, </t>
    </r>
    <r>
      <rPr>
        <i/>
        <sz val="10"/>
        <color indexed="63"/>
        <rFont val="Calibri"/>
        <family val="2"/>
      </rPr>
      <t>vierge de tout produit de synthèse depuis des siècles,</t>
    </r>
    <r>
      <rPr>
        <i/>
        <sz val="10"/>
        <color indexed="51"/>
        <rFont val="Calibri"/>
        <family val="2"/>
      </rPr>
      <t xml:space="preserve"> </t>
    </r>
    <r>
      <rPr>
        <sz val="10"/>
        <rFont val="Calibri"/>
        <family val="2"/>
      </rPr>
      <t>Voisin d'Angélus</t>
    </r>
  </si>
  <si>
    <r>
      <rPr>
        <b/>
        <sz val="12"/>
        <color indexed="63"/>
        <rFont val="Calibri"/>
        <family val="2"/>
      </rPr>
      <t>Pomerol</t>
    </r>
    <r>
      <rPr>
        <sz val="12"/>
        <color indexed="63"/>
        <rFont val="Calibri"/>
        <family val="2"/>
      </rPr>
      <t xml:space="preserve"> Château Mazeyres 2017, </t>
    </r>
    <r>
      <rPr>
        <i/>
        <sz val="10"/>
        <color indexed="63"/>
        <rFont val="Calibri"/>
        <family val="2"/>
      </rPr>
      <t>92/100 Wine Spectator</t>
    </r>
    <r>
      <rPr>
        <sz val="10"/>
        <color indexed="63"/>
        <rFont val="Calibri"/>
        <family val="2"/>
      </rPr>
      <t>,</t>
    </r>
    <r>
      <rPr>
        <b/>
        <sz val="10"/>
        <color indexed="63"/>
        <rFont val="Calibri"/>
        <family val="2"/>
      </rPr>
      <t xml:space="preserve"> en caisse bois</t>
    </r>
    <r>
      <rPr>
        <b/>
        <sz val="10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>BIO</t>
    </r>
  </si>
  <si>
    <r>
      <t>Meursault 1er Cru</t>
    </r>
    <r>
      <rPr>
        <sz val="12"/>
        <color indexed="63"/>
        <rFont val="Calibri"/>
        <family val="2"/>
      </rPr>
      <t xml:space="preserve"> "Clos des Perrières" Domaine Albert Grivault 2017, </t>
    </r>
    <r>
      <rPr>
        <i/>
        <sz val="10"/>
        <color indexed="63"/>
        <rFont val="Calibri"/>
        <family val="2"/>
      </rPr>
      <t>"Grand Domaine" de la RVF</t>
    </r>
  </si>
  <si>
    <r>
      <t xml:space="preserve">Gevrey Chambertin </t>
    </r>
    <r>
      <rPr>
        <sz val="12"/>
        <color indexed="63"/>
        <rFont val="Calibri"/>
        <family val="2"/>
      </rPr>
      <t>La Justice Domaine Guyon 2016</t>
    </r>
    <r>
      <rPr>
        <i/>
        <sz val="10"/>
        <color indexed="63"/>
        <rFont val="Calibri"/>
        <family val="2"/>
      </rPr>
      <t>, 16/20 RVF</t>
    </r>
  </si>
  <si>
    <r>
      <rPr>
        <b/>
        <sz val="12"/>
        <color indexed="63"/>
        <rFont val="Calibri"/>
        <family val="2"/>
      </rPr>
      <t xml:space="preserve">Châteauneuf-du-Pape </t>
    </r>
    <r>
      <rPr>
        <sz val="12"/>
        <color indexed="63"/>
        <rFont val="Calibri"/>
        <family val="2"/>
      </rPr>
      <t xml:space="preserve">Château de Beaucastel 2017, </t>
    </r>
    <r>
      <rPr>
        <i/>
        <sz val="10"/>
        <color indexed="63"/>
        <rFont val="Calibri"/>
        <family val="2"/>
      </rPr>
      <t>95/100 Wine Spectator, 93-95/100 Robert Parker</t>
    </r>
    <r>
      <rPr>
        <b/>
        <sz val="12"/>
        <color indexed="63"/>
        <rFont val="Calibri"/>
        <family val="2"/>
      </rPr>
      <t xml:space="preserve">
</t>
    </r>
  </si>
  <si>
    <r>
      <t xml:space="preserve">Menetou-Salon blanc </t>
    </r>
    <r>
      <rPr>
        <sz val="12"/>
        <color indexed="63"/>
        <rFont val="Calibri"/>
        <family val="2"/>
      </rPr>
      <t>Domaine Gilbert 2018</t>
    </r>
    <r>
      <rPr>
        <b/>
        <sz val="12"/>
        <color indexed="63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>BIO</t>
    </r>
    <r>
      <rPr>
        <b/>
        <sz val="12"/>
        <color indexed="63"/>
        <rFont val="Calibri"/>
        <family val="2"/>
      </rPr>
      <t xml:space="preserve">, </t>
    </r>
    <r>
      <rPr>
        <i/>
        <sz val="10"/>
        <color indexed="63"/>
        <rFont val="Calibri"/>
        <family val="2"/>
      </rPr>
      <t>15/20 RVF</t>
    </r>
  </si>
  <si>
    <r>
      <t>Sancerre</t>
    </r>
    <r>
      <rPr>
        <sz val="12"/>
        <color indexed="63"/>
        <rFont val="Calibri"/>
        <family val="2"/>
      </rPr>
      <t xml:space="preserve"> Tournebride Domaine Vincent Gaudry 2019 </t>
    </r>
    <r>
      <rPr>
        <b/>
        <sz val="12"/>
        <color indexed="21"/>
        <rFont val="Calibri"/>
        <family val="2"/>
      </rPr>
      <t>BIO</t>
    </r>
  </si>
  <si>
    <r>
      <t xml:space="preserve">Sancerre La Moussière </t>
    </r>
    <r>
      <rPr>
        <sz val="12"/>
        <color indexed="63"/>
        <rFont val="Calibri"/>
        <family val="2"/>
      </rPr>
      <t>Domaine Alphonse Mellot 2019</t>
    </r>
    <r>
      <rPr>
        <sz val="12"/>
        <color indexed="49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>BIO</t>
    </r>
  </si>
  <si>
    <r>
      <rPr>
        <b/>
        <sz val="12"/>
        <color indexed="63"/>
        <rFont val="Calibri"/>
        <family val="2"/>
      </rPr>
      <t xml:space="preserve">Chinon </t>
    </r>
    <r>
      <rPr>
        <sz val="12"/>
        <color indexed="63"/>
        <rFont val="Calibri"/>
        <family val="2"/>
      </rPr>
      <t xml:space="preserve">Les galets Château de La Bonnelière 2019 </t>
    </r>
    <r>
      <rPr>
        <b/>
        <sz val="12"/>
        <color indexed="21"/>
        <rFont val="Calibri"/>
        <family val="2"/>
      </rPr>
      <t>BIO</t>
    </r>
  </si>
  <si>
    <r>
      <t>Saint-Nicolas de Bourgueil</t>
    </r>
    <r>
      <rPr>
        <sz val="12"/>
        <color indexed="63"/>
        <rFont val="Calibri"/>
        <family val="2"/>
      </rPr>
      <t xml:space="preserve"> La Mine Domaine Yannick Amirault 2019 </t>
    </r>
    <r>
      <rPr>
        <b/>
        <sz val="12"/>
        <color indexed="21"/>
        <rFont val="Calibri"/>
        <family val="2"/>
      </rPr>
      <t>BIO</t>
    </r>
  </si>
  <si>
    <r>
      <t xml:space="preserve">Saumur-Champigny </t>
    </r>
    <r>
      <rPr>
        <sz val="12"/>
        <rFont val="Calibri"/>
        <family val="2"/>
      </rPr>
      <t>Château Yvonne 2018,</t>
    </r>
    <r>
      <rPr>
        <i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>BIO</t>
    </r>
  </si>
  <si>
    <r>
      <t xml:space="preserve">Cornas </t>
    </r>
    <r>
      <rPr>
        <sz val="12"/>
        <color indexed="63"/>
        <rFont val="Calibri"/>
        <family val="2"/>
      </rPr>
      <t>Domaine Lombard 2014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>BIO</t>
    </r>
  </si>
  <si>
    <r>
      <rPr>
        <b/>
        <sz val="12"/>
        <color indexed="63"/>
        <rFont val="Calibri"/>
        <family val="2"/>
      </rPr>
      <t>Mâcon Peronne</t>
    </r>
    <r>
      <rPr>
        <sz val="12"/>
        <color indexed="63"/>
        <rFont val="Calibri"/>
        <family val="2"/>
      </rPr>
      <t xml:space="preserve"> Domaine du Mont Epin 2019</t>
    </r>
    <r>
      <rPr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>BIO</t>
    </r>
  </si>
  <si>
    <r>
      <rPr>
        <b/>
        <sz val="12"/>
        <color indexed="63"/>
        <rFont val="Calibri"/>
        <family val="2"/>
      </rPr>
      <t>Côteaux d'Aix en Provence</t>
    </r>
    <r>
      <rPr>
        <sz val="12"/>
        <color indexed="63"/>
        <rFont val="Calibri"/>
        <family val="2"/>
      </rPr>
      <t xml:space="preserve"> La Bargemone Cuvée Classique 2019</t>
    </r>
    <r>
      <rPr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>BIO</t>
    </r>
    <r>
      <rPr>
        <b/>
        <sz val="12"/>
        <color indexed="21"/>
        <rFont val="Calibri"/>
        <family val="2"/>
      </rPr>
      <t xml:space="preserve">, </t>
    </r>
    <r>
      <rPr>
        <i/>
        <sz val="10"/>
        <color indexed="8"/>
        <rFont val="Calibri"/>
        <family val="2"/>
      </rPr>
      <t xml:space="preserve">médaille d'Or Concours Paris </t>
    </r>
  </si>
  <si>
    <r>
      <rPr>
        <b/>
        <sz val="12"/>
        <color indexed="63"/>
        <rFont val="Calibri"/>
        <family val="2"/>
      </rPr>
      <t xml:space="preserve">Languedoc </t>
    </r>
    <r>
      <rPr>
        <sz val="12"/>
        <color indexed="63"/>
        <rFont val="Calibri"/>
        <family val="2"/>
      </rPr>
      <t>Château de Caraguilhes "La Font Blanche" 2018</t>
    </r>
    <r>
      <rPr>
        <b/>
        <sz val="12"/>
        <color indexed="63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>BIO</t>
    </r>
  </si>
  <si>
    <r>
      <rPr>
        <b/>
        <sz val="12"/>
        <color indexed="63"/>
        <rFont val="Calibri"/>
        <family val="2"/>
      </rPr>
      <t>Fitou</t>
    </r>
    <r>
      <rPr>
        <sz val="12"/>
        <color indexed="63"/>
        <rFont val="Calibri"/>
        <family val="2"/>
      </rPr>
      <t xml:space="preserve"> Domitius Domaine de la Grange 2018</t>
    </r>
    <r>
      <rPr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>BIO</t>
    </r>
    <r>
      <rPr>
        <sz val="12"/>
        <color indexed="63"/>
        <rFont val="Calibri"/>
        <family val="2"/>
      </rPr>
      <t xml:space="preserve">, </t>
    </r>
    <r>
      <rPr>
        <i/>
        <sz val="10"/>
        <color indexed="63"/>
        <rFont val="Calibri"/>
        <family val="2"/>
      </rPr>
      <t>Classé Ambassadeur de l'AOC Fitou 2017 et 2018</t>
    </r>
  </si>
  <si>
    <r>
      <rPr>
        <b/>
        <sz val="12"/>
        <color indexed="63"/>
        <rFont val="Calibri"/>
        <family val="2"/>
      </rPr>
      <t xml:space="preserve">Madiran </t>
    </r>
    <r>
      <rPr>
        <sz val="12"/>
        <color indexed="63"/>
        <rFont val="Calibri"/>
        <family val="2"/>
      </rPr>
      <t>Tradition Domaine Damiens</t>
    </r>
    <r>
      <rPr>
        <b/>
        <sz val="12"/>
        <color indexed="63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BIO </t>
    </r>
    <r>
      <rPr>
        <sz val="12"/>
        <color indexed="8"/>
        <rFont val="Calibri"/>
        <family val="2"/>
      </rPr>
      <t>2018</t>
    </r>
  </si>
  <si>
    <r>
      <rPr>
        <b/>
        <sz val="12"/>
        <color indexed="63"/>
        <rFont val="Calibri"/>
        <family val="2"/>
      </rPr>
      <t>Côtes-du-Roussillon</t>
    </r>
    <r>
      <rPr>
        <sz val="12"/>
        <color indexed="63"/>
        <rFont val="Calibri"/>
        <family val="2"/>
      </rPr>
      <t xml:space="preserve"> Château de l'Ou 2018</t>
    </r>
    <r>
      <rPr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>BIO</t>
    </r>
  </si>
  <si>
    <r>
      <t xml:space="preserve">Vin de Pays de L'Hérault </t>
    </r>
    <r>
      <rPr>
        <sz val="12"/>
        <color indexed="63"/>
        <rFont val="Calibri"/>
        <family val="2"/>
      </rPr>
      <t xml:space="preserve">"L'Orée" </t>
    </r>
    <r>
      <rPr>
        <sz val="12"/>
        <color indexed="63"/>
        <rFont val="Calibri"/>
        <family val="2"/>
      </rPr>
      <t xml:space="preserve">Clos des Nines 2018  </t>
    </r>
    <r>
      <rPr>
        <b/>
        <sz val="12"/>
        <color indexed="21"/>
        <rFont val="Calibri"/>
        <family val="2"/>
      </rPr>
      <t>BIO</t>
    </r>
    <r>
      <rPr>
        <sz val="12"/>
        <color indexed="21"/>
        <rFont val="Calibri"/>
        <family val="2"/>
      </rPr>
      <t xml:space="preserve"> </t>
    </r>
  </si>
  <si>
    <r>
      <rPr>
        <b/>
        <sz val="12"/>
        <color indexed="63"/>
        <rFont val="Calibri"/>
        <family val="2"/>
      </rPr>
      <t>Terrasses du Larzac</t>
    </r>
    <r>
      <rPr>
        <sz val="12"/>
        <color indexed="63"/>
        <rFont val="Calibri"/>
        <family val="2"/>
      </rPr>
      <t xml:space="preserve"> Sainte Pauline Clos du Serres 2018</t>
    </r>
    <r>
      <rPr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>BIO</t>
    </r>
    <r>
      <rPr>
        <sz val="12"/>
        <color indexed="63"/>
        <rFont val="Calibri"/>
        <family val="2"/>
      </rPr>
      <t xml:space="preserve">, </t>
    </r>
    <r>
      <rPr>
        <i/>
        <sz val="10"/>
        <color indexed="63"/>
        <rFont val="Calibri"/>
        <family val="2"/>
      </rPr>
      <t>16/20 RVF</t>
    </r>
  </si>
  <si>
    <r>
      <rPr>
        <b/>
        <sz val="12"/>
        <color indexed="63"/>
        <rFont val="Calibri"/>
        <family val="2"/>
      </rPr>
      <t>Pic-Saint-Loup</t>
    </r>
    <r>
      <rPr>
        <sz val="12"/>
        <color indexed="63"/>
        <rFont val="Calibri"/>
        <family val="2"/>
      </rPr>
      <t xml:space="preserve"> Mas Bruguière "Arbouse" 2018 </t>
    </r>
    <r>
      <rPr>
        <b/>
        <sz val="12"/>
        <color indexed="21"/>
        <rFont val="Calibri"/>
        <family val="2"/>
      </rPr>
      <t>BIO</t>
    </r>
  </si>
  <si>
    <r>
      <rPr>
        <b/>
        <sz val="12"/>
        <color indexed="63"/>
        <rFont val="Calibri"/>
        <family val="2"/>
      </rPr>
      <t>Pic-Saint-Loup</t>
    </r>
    <r>
      <rPr>
        <sz val="12"/>
        <color indexed="63"/>
        <rFont val="Calibri"/>
        <family val="2"/>
      </rPr>
      <t xml:space="preserve"> Mas Bruguière "La Grenadière" 2017</t>
    </r>
    <r>
      <rPr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>BIO</t>
    </r>
    <r>
      <rPr>
        <b/>
        <sz val="12"/>
        <color indexed="21"/>
        <rFont val="Calibri"/>
        <family val="2"/>
      </rPr>
      <t>,</t>
    </r>
    <r>
      <rPr>
        <b/>
        <i/>
        <sz val="12"/>
        <color indexed="21"/>
        <rFont val="Calibri"/>
        <family val="2"/>
      </rPr>
      <t xml:space="preserve"> </t>
    </r>
    <r>
      <rPr>
        <i/>
        <sz val="10"/>
        <rFont val="Calibri"/>
        <family val="2"/>
      </rPr>
      <t>Cité au Guide Hachette</t>
    </r>
  </si>
  <si>
    <r>
      <t>Chianti Riserva La Ginestra 2017</t>
    </r>
    <r>
      <rPr>
        <b/>
        <sz val="12"/>
        <color indexed="63"/>
        <rFont val="Calibri"/>
        <family val="2"/>
      </rPr>
      <t xml:space="preserve"> Italie </t>
    </r>
    <r>
      <rPr>
        <b/>
        <sz val="12"/>
        <color indexed="21"/>
        <rFont val="Calibri"/>
        <family val="2"/>
      </rPr>
      <t>BIO</t>
    </r>
  </si>
  <si>
    <r>
      <rPr>
        <b/>
        <u val="single"/>
        <sz val="16"/>
        <color indexed="9"/>
        <rFont val="Calibri"/>
        <family val="2"/>
      </rPr>
      <t>Pour toute question ou conseil œnologique</t>
    </r>
    <r>
      <rPr>
        <b/>
        <sz val="16"/>
        <color indexed="9"/>
        <rFont val="Calibri"/>
        <family val="2"/>
      </rPr>
      <t xml:space="preserve"> : Thomas ANDRIEU - tandrieu@vinsplusvins.fr ou 05.56.95.70.95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</si>
</sst>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[$€-1]"/>
    <numFmt numFmtId="179" formatCode="&quot;Vrai&quot;;&quot;Vrai&quot;;&quot;Faux&quot;"/>
    <numFmt numFmtId="180" formatCode="&quot;Actif&quot;;&quot;Actif&quot;;&quot;Inactif&quot;"/>
    <numFmt numFmtId="181" formatCode="#,##0\ &quot;€&quot;"/>
    <numFmt numFmtId="182" formatCode="#,##0.00\ _€"/>
    <numFmt numFmtId="183" formatCode="#,##0.00\ &quot;€&quot;"/>
    <numFmt numFmtId="184" formatCode="_-* #,##0.00\ [$€-40C]_-;\-* #,##0.00\ [$€-40C]_-;_-* &quot;-&quot;??\ [$€-40C]_-;_-@_-"/>
    <numFmt numFmtId="185" formatCode="[$-40C]dddd\ d\ mmmm\ yyyy"/>
  </numFmts>
  <fonts count="1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63"/>
      <name val="Calibri"/>
      <family val="2"/>
    </font>
    <font>
      <i/>
      <sz val="12"/>
      <color indexed="63"/>
      <name val="Calibri"/>
      <family val="2"/>
    </font>
    <font>
      <sz val="16"/>
      <color indexed="63"/>
      <name val="Times New Roman"/>
      <family val="1"/>
    </font>
    <font>
      <b/>
      <u val="single"/>
      <sz val="16"/>
      <color indexed="63"/>
      <name val="Calibri"/>
      <family val="2"/>
    </font>
    <font>
      <sz val="16"/>
      <color indexed="63"/>
      <name val="Calibri"/>
      <family val="2"/>
    </font>
    <font>
      <sz val="8"/>
      <color indexed="63"/>
      <name val="Calibri"/>
      <family val="2"/>
    </font>
    <font>
      <b/>
      <sz val="12"/>
      <color indexed="63"/>
      <name val="Calibri"/>
      <family val="2"/>
    </font>
    <font>
      <b/>
      <sz val="16"/>
      <color indexed="16"/>
      <name val="Raleway"/>
      <family val="2"/>
    </font>
    <font>
      <sz val="16"/>
      <color indexed="16"/>
      <name val="Raleway"/>
      <family val="2"/>
    </font>
    <font>
      <sz val="17"/>
      <color indexed="16"/>
      <name val="Raleway"/>
      <family val="0"/>
    </font>
    <font>
      <sz val="10"/>
      <color indexed="63"/>
      <name val="Calibri"/>
      <family val="2"/>
    </font>
    <font>
      <i/>
      <sz val="11"/>
      <color indexed="63"/>
      <name val="Calibri"/>
      <family val="2"/>
    </font>
    <font>
      <i/>
      <sz val="12"/>
      <color indexed="16"/>
      <name val="Calibri"/>
      <family val="2"/>
    </font>
    <font>
      <b/>
      <sz val="12"/>
      <color indexed="21"/>
      <name val="Calibri"/>
      <family val="2"/>
    </font>
    <font>
      <sz val="12"/>
      <color indexed="21"/>
      <name val="Calibri"/>
      <family val="2"/>
    </font>
    <font>
      <b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i/>
      <sz val="10"/>
      <color indexed="6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4"/>
      <color indexed="63"/>
      <name val="Cambria"/>
      <family val="1"/>
    </font>
    <font>
      <b/>
      <sz val="14"/>
      <color indexed="63"/>
      <name val="Cambria"/>
      <family val="1"/>
    </font>
    <font>
      <sz val="12"/>
      <color indexed="63"/>
      <name val="Cambria"/>
      <family val="1"/>
    </font>
    <font>
      <b/>
      <u val="single"/>
      <sz val="16"/>
      <color indexed="9"/>
      <name val="Calibri"/>
      <family val="2"/>
    </font>
    <font>
      <b/>
      <sz val="16"/>
      <color indexed="9"/>
      <name val="Calibri"/>
      <family val="2"/>
    </font>
    <font>
      <b/>
      <i/>
      <sz val="10"/>
      <color indexed="63"/>
      <name val="Calibri"/>
      <family val="2"/>
    </font>
    <font>
      <b/>
      <i/>
      <sz val="12"/>
      <color indexed="21"/>
      <name val="Calibri"/>
      <family val="2"/>
    </font>
    <font>
      <sz val="9"/>
      <color indexed="63"/>
      <name val="Calibri"/>
      <family val="2"/>
    </font>
    <font>
      <b/>
      <sz val="10"/>
      <color indexed="21"/>
      <name val="Calibri"/>
      <family val="2"/>
    </font>
    <font>
      <sz val="11"/>
      <name val="Calibri"/>
      <family val="2"/>
    </font>
    <font>
      <i/>
      <sz val="12"/>
      <color indexed="21"/>
      <name val="Calibri"/>
      <family val="2"/>
    </font>
    <font>
      <i/>
      <sz val="10"/>
      <color indexed="51"/>
      <name val="Calibri"/>
      <family val="2"/>
    </font>
    <font>
      <sz val="12"/>
      <color indexed="51"/>
      <name val="Calibri"/>
      <family val="2"/>
    </font>
    <font>
      <sz val="12"/>
      <color indexed="4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i/>
      <sz val="8"/>
      <color indexed="63"/>
      <name val="Calibri"/>
      <family val="2"/>
    </font>
    <font>
      <b/>
      <sz val="14"/>
      <color indexed="63"/>
      <name val="Calibri"/>
      <family val="2"/>
    </font>
    <font>
      <b/>
      <u val="single"/>
      <sz val="12"/>
      <color indexed="63"/>
      <name val="Calibri"/>
      <family val="2"/>
    </font>
    <font>
      <u val="single"/>
      <sz val="12"/>
      <color indexed="63"/>
      <name val="Calibri"/>
      <family val="2"/>
    </font>
    <font>
      <b/>
      <i/>
      <sz val="13"/>
      <color indexed="63"/>
      <name val="Calibri"/>
      <family val="2"/>
    </font>
    <font>
      <sz val="14"/>
      <color indexed="63"/>
      <name val="Calibri"/>
      <family val="2"/>
    </font>
    <font>
      <strike/>
      <sz val="12"/>
      <color indexed="63"/>
      <name val="Calibri"/>
      <family val="2"/>
    </font>
    <font>
      <sz val="22"/>
      <color indexed="16"/>
      <name val="Raleway"/>
      <family val="2"/>
    </font>
    <font>
      <sz val="22"/>
      <color indexed="9"/>
      <name val="Raleway"/>
      <family val="2"/>
    </font>
    <font>
      <u val="single"/>
      <sz val="8"/>
      <color indexed="63"/>
      <name val="Calibri"/>
      <family val="2"/>
    </font>
    <font>
      <sz val="10"/>
      <color indexed="16"/>
      <name val="Calibri"/>
      <family val="2"/>
    </font>
    <font>
      <b/>
      <u val="single"/>
      <sz val="10"/>
      <color indexed="63"/>
      <name val="Calibri"/>
      <family val="2"/>
    </font>
    <font>
      <b/>
      <sz val="14"/>
      <color indexed="51"/>
      <name val="Calibri"/>
      <family val="2"/>
    </font>
    <font>
      <b/>
      <sz val="14"/>
      <color indexed="10"/>
      <name val="Calibri"/>
      <family val="2"/>
    </font>
    <font>
      <b/>
      <sz val="14"/>
      <color indexed="45"/>
      <name val="Calibri"/>
      <family val="2"/>
    </font>
    <font>
      <b/>
      <sz val="10"/>
      <name val="Calibri"/>
      <family val="2"/>
    </font>
    <font>
      <sz val="26"/>
      <color indexed="63"/>
      <name val="PenultimateLight"/>
      <family val="0"/>
    </font>
    <font>
      <b/>
      <sz val="16"/>
      <color indexed="63"/>
      <name val="Calibri"/>
      <family val="2"/>
    </font>
    <font>
      <b/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9"/>
      <name val="Calibri"/>
      <family val="2"/>
    </font>
    <font>
      <b/>
      <sz val="11"/>
      <color indexed="9"/>
      <name val="Cambria"/>
      <family val="1"/>
    </font>
    <font>
      <sz val="10"/>
      <color indexed="10"/>
      <name val="Cambria"/>
      <family val="1"/>
    </font>
    <font>
      <strike/>
      <sz val="12"/>
      <name val="Calibri"/>
      <family val="2"/>
    </font>
    <font>
      <b/>
      <sz val="18"/>
      <color indexed="9"/>
      <name val="Cambria"/>
      <family val="1"/>
    </font>
    <font>
      <b/>
      <sz val="24"/>
      <color indexed="9"/>
      <name val="Cambria"/>
      <family val="1"/>
    </font>
    <font>
      <sz val="7"/>
      <color indexed="63"/>
      <name val="Calibri"/>
      <family val="2"/>
    </font>
    <font>
      <b/>
      <i/>
      <sz val="14"/>
      <color indexed="63"/>
      <name val="Calibri"/>
      <family val="2"/>
    </font>
    <font>
      <i/>
      <sz val="9"/>
      <color indexed="63"/>
      <name val="Calibri"/>
      <family val="2"/>
    </font>
    <font>
      <b/>
      <sz val="16"/>
      <color indexed="8"/>
      <name val="Calibri"/>
      <family val="2"/>
    </font>
    <font>
      <b/>
      <sz val="16"/>
      <color indexed="3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333333"/>
      <name val="Calibri"/>
      <family val="2"/>
    </font>
    <font>
      <sz val="11"/>
      <color rgb="FF333333"/>
      <name val="Calibri"/>
      <family val="2"/>
    </font>
    <font>
      <sz val="8"/>
      <color rgb="FF333333"/>
      <name val="Calibri"/>
      <family val="2"/>
    </font>
    <font>
      <i/>
      <sz val="8"/>
      <color rgb="FF333333"/>
      <name val="Calibri"/>
      <family val="2"/>
    </font>
    <font>
      <b/>
      <sz val="14"/>
      <color rgb="FF333333"/>
      <name val="Calibri"/>
      <family val="2"/>
    </font>
    <font>
      <b/>
      <u val="single"/>
      <sz val="12"/>
      <color rgb="FF333333"/>
      <name val="Calibri"/>
      <family val="2"/>
    </font>
    <font>
      <u val="single"/>
      <sz val="12"/>
      <color rgb="FF333333"/>
      <name val="Calibri"/>
      <family val="2"/>
    </font>
    <font>
      <b/>
      <sz val="10"/>
      <color rgb="FF333333"/>
      <name val="Calibri"/>
      <family val="2"/>
    </font>
    <font>
      <b/>
      <i/>
      <sz val="13"/>
      <color rgb="FF333333"/>
      <name val="Calibri"/>
      <family val="2"/>
    </font>
    <font>
      <b/>
      <i/>
      <sz val="10"/>
      <color rgb="FF333333"/>
      <name val="Calibri"/>
      <family val="2"/>
    </font>
    <font>
      <sz val="14"/>
      <color rgb="FF333333"/>
      <name val="Calibri"/>
      <family val="2"/>
    </font>
    <font>
      <b/>
      <sz val="12"/>
      <color rgb="FF333333"/>
      <name val="Calibri"/>
      <family val="2"/>
    </font>
    <font>
      <strike/>
      <sz val="12"/>
      <color rgb="FF333333"/>
      <name val="Calibri"/>
      <family val="2"/>
    </font>
    <font>
      <sz val="12"/>
      <color rgb="FF333333"/>
      <name val="Calibri"/>
      <family val="2"/>
    </font>
    <font>
      <sz val="22"/>
      <color rgb="FF9F0600"/>
      <name val="Raleway"/>
      <family val="2"/>
    </font>
    <font>
      <sz val="22"/>
      <color theme="0"/>
      <name val="Raleway"/>
      <family val="2"/>
    </font>
    <font>
      <b/>
      <sz val="11"/>
      <color rgb="FF333333"/>
      <name val="Calibri"/>
      <family val="2"/>
    </font>
    <font>
      <sz val="16"/>
      <color rgb="FF9F0600"/>
      <name val="Raleway"/>
      <family val="2"/>
    </font>
    <font>
      <u val="single"/>
      <sz val="8"/>
      <color rgb="FF333333"/>
      <name val="Calibri"/>
      <family val="2"/>
    </font>
    <font>
      <sz val="12"/>
      <color theme="1" tint="0.15000000596046448"/>
      <name val="Calibri"/>
      <family val="2"/>
    </font>
    <font>
      <i/>
      <sz val="10"/>
      <color rgb="FF333333"/>
      <name val="Calibri"/>
      <family val="2"/>
    </font>
    <font>
      <sz val="10"/>
      <color rgb="FF9F0600"/>
      <name val="Calibri"/>
      <family val="2"/>
    </font>
    <font>
      <b/>
      <u val="single"/>
      <sz val="10"/>
      <color rgb="FF333333"/>
      <name val="Calibri"/>
      <family val="2"/>
    </font>
    <font>
      <b/>
      <sz val="14"/>
      <color rgb="FFFFC000"/>
      <name val="Calibri"/>
      <family val="2"/>
    </font>
    <font>
      <b/>
      <sz val="14"/>
      <color rgb="FFC00000"/>
      <name val="Calibri"/>
      <family val="2"/>
    </font>
    <font>
      <b/>
      <sz val="14"/>
      <color rgb="FFFF6699"/>
      <name val="Calibri"/>
      <family val="2"/>
    </font>
    <font>
      <sz val="26"/>
      <color rgb="FF333333"/>
      <name val="PenultimateLight"/>
      <family val="0"/>
    </font>
    <font>
      <b/>
      <sz val="16"/>
      <color rgb="FF333333"/>
      <name val="Calibri"/>
      <family val="2"/>
    </font>
    <font>
      <sz val="16"/>
      <color rgb="FF333333"/>
      <name val="Calibri"/>
      <family val="2"/>
    </font>
    <font>
      <b/>
      <sz val="9"/>
      <color rgb="FFFF0000"/>
      <name val="Calibri"/>
      <family val="2"/>
    </font>
    <font>
      <strike/>
      <sz val="12"/>
      <color theme="1" tint="0.15000000596046448"/>
      <name val="Calibri"/>
      <family val="2"/>
    </font>
    <font>
      <b/>
      <sz val="12"/>
      <color rgb="FFFF0000"/>
      <name val="Calibri"/>
      <family val="2"/>
    </font>
    <font>
      <b/>
      <sz val="10"/>
      <color theme="0"/>
      <name val="Calibri"/>
      <family val="2"/>
    </font>
    <font>
      <b/>
      <sz val="11"/>
      <color theme="0"/>
      <name val="Cambria"/>
      <family val="1"/>
    </font>
    <font>
      <sz val="10"/>
      <color rgb="FFFF0000"/>
      <name val="Cambria"/>
      <family val="1"/>
    </font>
    <font>
      <strike/>
      <sz val="12"/>
      <color theme="1" tint="0.24998000264167786"/>
      <name val="Calibri"/>
      <family val="2"/>
    </font>
    <font>
      <sz val="12"/>
      <color theme="1" tint="0.24998000264167786"/>
      <name val="Calibri"/>
      <family val="2"/>
    </font>
    <font>
      <b/>
      <sz val="12"/>
      <color theme="1" tint="0.15000000596046448"/>
      <name val="Calibri"/>
      <family val="2"/>
    </font>
    <font>
      <b/>
      <sz val="18"/>
      <color theme="0"/>
      <name val="Cambria"/>
      <family val="1"/>
    </font>
    <font>
      <i/>
      <sz val="9"/>
      <color rgb="FF333333"/>
      <name val="Calibri"/>
      <family val="2"/>
    </font>
    <font>
      <b/>
      <sz val="16"/>
      <color theme="0"/>
      <name val="Calibri"/>
      <family val="2"/>
    </font>
    <font>
      <b/>
      <i/>
      <sz val="14"/>
      <color rgb="FF333333"/>
      <name val="Calibri"/>
      <family val="2"/>
    </font>
    <font>
      <sz val="7"/>
      <color rgb="FF333333"/>
      <name val="Calibri"/>
      <family val="2"/>
    </font>
    <font>
      <sz val="12"/>
      <color theme="1"/>
      <name val="Calibri"/>
      <family val="2"/>
    </font>
    <font>
      <b/>
      <sz val="12"/>
      <color theme="1" tint="0.14996999502182007"/>
      <name val="Calibri"/>
      <family val="2"/>
    </font>
    <font>
      <b/>
      <sz val="12"/>
      <color theme="1" tint="0.2499800026416778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1" applyNumberFormat="0" applyAlignment="0" applyProtection="0"/>
    <xf numFmtId="0" fontId="96" fillId="0" borderId="2" applyNumberFormat="0" applyFill="0" applyAlignment="0" applyProtection="0"/>
    <xf numFmtId="0" fontId="97" fillId="26" borderId="1" applyNumberFormat="0" applyAlignment="0" applyProtection="0"/>
    <xf numFmtId="0" fontId="9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9" fillId="28" borderId="0" applyNumberFormat="0" applyBorder="0" applyAlignment="0" applyProtection="0"/>
    <xf numFmtId="0" fontId="92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100" fillId="30" borderId="0" applyNumberFormat="0" applyBorder="0" applyAlignment="0" applyProtection="0"/>
    <xf numFmtId="0" fontId="101" fillId="25" borderId="4" applyNumberFormat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31" borderId="9" applyNumberFormat="0" applyAlignment="0" applyProtection="0"/>
  </cellStyleXfs>
  <cellXfs count="368">
    <xf numFmtId="0" fontId="0" fillId="0" borderId="0" xfId="0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11" fillId="0" borderId="0" xfId="0" applyFont="1" applyAlignment="1">
      <alignment vertical="center" wrapText="1"/>
    </xf>
    <xf numFmtId="0" fontId="112" fillId="0" borderId="0" xfId="0" applyFont="1" applyAlignment="1">
      <alignment horizontal="center" vertical="center" wrapText="1"/>
    </xf>
    <xf numFmtId="0" fontId="113" fillId="0" borderId="0" xfId="0" applyFont="1" applyAlignment="1" applyProtection="1">
      <alignment horizontal="center" vertical="center" wrapText="1"/>
      <protection locked="0"/>
    </xf>
    <xf numFmtId="0" fontId="114" fillId="0" borderId="0" xfId="0" applyFont="1" applyAlignment="1">
      <alignment horizontal="left" vertical="center" wrapText="1"/>
    </xf>
    <xf numFmtId="0" fontId="115" fillId="0" borderId="0" xfId="0" applyFont="1" applyAlignment="1">
      <alignment horizontal="left" vertical="center" wrapText="1"/>
    </xf>
    <xf numFmtId="0" fontId="111" fillId="0" borderId="0" xfId="0" applyFont="1" applyAlignment="1">
      <alignment/>
    </xf>
    <xf numFmtId="0" fontId="109" fillId="0" borderId="0" xfId="0" applyFont="1" applyAlignment="1">
      <alignment/>
    </xf>
    <xf numFmtId="0" fontId="109" fillId="0" borderId="0" xfId="0" applyFont="1" applyAlignment="1" applyProtection="1">
      <alignment/>
      <protection locked="0"/>
    </xf>
    <xf numFmtId="0" fontId="111" fillId="0" borderId="0" xfId="0" applyFont="1" applyAlignment="1">
      <alignment/>
    </xf>
    <xf numFmtId="0" fontId="109" fillId="0" borderId="0" xfId="0" applyFont="1" applyAlignment="1" applyProtection="1">
      <alignment/>
      <protection locked="0"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18" fillId="0" borderId="0" xfId="0" applyFont="1" applyAlignment="1">
      <alignment/>
    </xf>
    <xf numFmtId="0" fontId="118" fillId="0" borderId="0" xfId="0" applyFont="1" applyAlignment="1" applyProtection="1">
      <alignment/>
      <protection locked="0"/>
    </xf>
    <xf numFmtId="0" fontId="110" fillId="0" borderId="0" xfId="0" applyFont="1" applyAlignment="1">
      <alignment/>
    </xf>
    <xf numFmtId="0" fontId="109" fillId="0" borderId="0" xfId="0" applyFont="1" applyAlignment="1">
      <alignment vertical="center"/>
    </xf>
    <xf numFmtId="178" fontId="119" fillId="0" borderId="0" xfId="0" applyNumberFormat="1" applyFont="1" applyAlignment="1" applyProtection="1">
      <alignment horizontal="center" vertical="center" wrapText="1"/>
      <protection locked="0"/>
    </xf>
    <xf numFmtId="0" fontId="120" fillId="0" borderId="0" xfId="0" applyFont="1" applyAlignment="1" applyProtection="1">
      <alignment vertical="center" wrapText="1"/>
      <protection locked="0"/>
    </xf>
    <xf numFmtId="0" fontId="113" fillId="0" borderId="0" xfId="0" applyFont="1" applyAlignment="1" applyProtection="1">
      <alignment vertical="center" wrapText="1"/>
      <protection locked="0"/>
    </xf>
    <xf numFmtId="183" fontId="121" fillId="0" borderId="10" xfId="0" applyNumberFormat="1" applyFont="1" applyBorder="1" applyAlignment="1">
      <alignment horizontal="center" vertical="center" wrapText="1"/>
    </xf>
    <xf numFmtId="183" fontId="122" fillId="0" borderId="10" xfId="0" applyNumberFormat="1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122" fillId="0" borderId="10" xfId="0" applyFont="1" applyBorder="1" applyAlignment="1" applyProtection="1">
      <alignment vertical="center"/>
      <protection locked="0"/>
    </xf>
    <xf numFmtId="183" fontId="121" fillId="0" borderId="10" xfId="0" applyNumberFormat="1" applyFont="1" applyBorder="1" applyAlignment="1">
      <alignment horizontal="center" vertical="center" wrapText="1"/>
    </xf>
    <xf numFmtId="183" fontId="122" fillId="0" borderId="10" xfId="0" applyNumberFormat="1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122" fillId="0" borderId="10" xfId="0" applyFont="1" applyBorder="1" applyAlignment="1" applyProtection="1">
      <alignment vertical="center"/>
      <protection locked="0"/>
    </xf>
    <xf numFmtId="178" fontId="122" fillId="0" borderId="11" xfId="0" applyNumberFormat="1" applyFont="1" applyBorder="1" applyAlignment="1">
      <alignment vertical="center" wrapText="1"/>
    </xf>
    <xf numFmtId="178" fontId="122" fillId="0" borderId="11" xfId="0" applyNumberFormat="1" applyFont="1" applyBorder="1" applyAlignment="1">
      <alignment vertical="center" wrapText="1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vertical="center" wrapText="1"/>
    </xf>
    <xf numFmtId="0" fontId="124" fillId="0" borderId="0" xfId="0" applyFont="1" applyAlignment="1">
      <alignment vertical="center" wrapText="1"/>
    </xf>
    <xf numFmtId="183" fontId="121" fillId="0" borderId="10" xfId="0" applyNumberFormat="1" applyFont="1" applyBorder="1" applyAlignment="1">
      <alignment horizontal="center" wrapText="1"/>
    </xf>
    <xf numFmtId="0" fontId="125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0" fontId="120" fillId="0" borderId="10" xfId="0" applyFont="1" applyBorder="1" applyAlignment="1" applyProtection="1">
      <alignment vertical="center"/>
      <protection locked="0"/>
    </xf>
    <xf numFmtId="0" fontId="126" fillId="0" borderId="0" xfId="0" applyFont="1" applyAlignment="1">
      <alignment vertical="center" wrapText="1"/>
    </xf>
    <xf numFmtId="0" fontId="111" fillId="0" borderId="12" xfId="0" applyFont="1" applyBorder="1" applyAlignment="1">
      <alignment horizontal="center" vertical="center" wrapText="1"/>
    </xf>
    <xf numFmtId="0" fontId="110" fillId="0" borderId="12" xfId="0" applyFont="1" applyBorder="1" applyAlignment="1" applyProtection="1">
      <alignment horizontal="center" vertical="center"/>
      <protection locked="0"/>
    </xf>
    <xf numFmtId="178" fontId="110" fillId="0" borderId="13" xfId="0" applyNumberFormat="1" applyFont="1" applyBorder="1" applyAlignment="1" applyProtection="1">
      <alignment horizontal="center" vertical="center" wrapText="1"/>
      <protection locked="0"/>
    </xf>
    <xf numFmtId="183" fontId="121" fillId="0" borderId="14" xfId="0" applyNumberFormat="1" applyFont="1" applyBorder="1" applyAlignment="1">
      <alignment horizontal="center" wrapText="1"/>
    </xf>
    <xf numFmtId="183" fontId="122" fillId="0" borderId="14" xfId="0" applyNumberFormat="1" applyFont="1" applyBorder="1" applyAlignment="1">
      <alignment horizontal="center" vertical="center" wrapText="1"/>
    </xf>
    <xf numFmtId="0" fontId="122" fillId="0" borderId="14" xfId="0" applyFont="1" applyBorder="1" applyAlignment="1">
      <alignment horizontal="center" vertical="center" wrapText="1"/>
    </xf>
    <xf numFmtId="0" fontId="120" fillId="0" borderId="14" xfId="0" applyFont="1" applyBorder="1" applyAlignment="1" applyProtection="1">
      <alignment vertical="center"/>
      <protection locked="0"/>
    </xf>
    <xf numFmtId="0" fontId="122" fillId="0" borderId="0" xfId="0" applyFont="1" applyAlignment="1" applyProtection="1">
      <alignment vertical="center" wrapText="1"/>
      <protection locked="0"/>
    </xf>
    <xf numFmtId="0" fontId="119" fillId="0" borderId="0" xfId="0" applyFont="1" applyAlignment="1" applyProtection="1">
      <alignment vertical="center" wrapText="1"/>
      <protection locked="0"/>
    </xf>
    <xf numFmtId="0" fontId="119" fillId="0" borderId="0" xfId="0" applyFont="1" applyAlignment="1" applyProtection="1">
      <alignment horizontal="center" vertical="center" wrapText="1"/>
      <protection locked="0"/>
    </xf>
    <xf numFmtId="0" fontId="110" fillId="0" borderId="0" xfId="0" applyFont="1" applyAlignment="1" applyProtection="1">
      <alignment vertical="center" wrapText="1"/>
      <protection locked="0"/>
    </xf>
    <xf numFmtId="0" fontId="127" fillId="0" borderId="0" xfId="0" applyFont="1" applyAlignment="1">
      <alignment horizontal="left" vertical="center" wrapText="1"/>
    </xf>
    <xf numFmtId="0" fontId="112" fillId="0" borderId="0" xfId="0" applyFont="1" applyAlignment="1">
      <alignment/>
    </xf>
    <xf numFmtId="0" fontId="43" fillId="0" borderId="0" xfId="0" applyFont="1" applyAlignment="1">
      <alignment vertical="center"/>
    </xf>
    <xf numFmtId="0" fontId="114" fillId="32" borderId="15" xfId="0" applyFont="1" applyFill="1" applyBorder="1" applyAlignment="1">
      <alignment vertical="top" wrapText="1"/>
    </xf>
    <xf numFmtId="0" fontId="114" fillId="32" borderId="16" xfId="0" applyFont="1" applyFill="1" applyBorder="1" applyAlignment="1">
      <alignment vertical="top" wrapText="1"/>
    </xf>
    <xf numFmtId="0" fontId="114" fillId="32" borderId="0" xfId="0" applyFont="1" applyFill="1" applyAlignment="1">
      <alignment vertical="top" wrapText="1"/>
    </xf>
    <xf numFmtId="0" fontId="114" fillId="32" borderId="12" xfId="0" applyFont="1" applyFill="1" applyBorder="1" applyAlignment="1">
      <alignment vertical="top" wrapText="1"/>
    </xf>
    <xf numFmtId="183" fontId="121" fillId="0" borderId="10" xfId="0" applyNumberFormat="1" applyFont="1" applyFill="1" applyBorder="1" applyAlignment="1">
      <alignment horizontal="center" vertical="center" wrapText="1"/>
    </xf>
    <xf numFmtId="183" fontId="122" fillId="0" borderId="10" xfId="0" applyNumberFormat="1" applyFont="1" applyFill="1" applyBorder="1" applyAlignment="1">
      <alignment horizontal="center" vertical="center" wrapText="1"/>
    </xf>
    <xf numFmtId="0" fontId="120" fillId="0" borderId="10" xfId="0" applyFont="1" applyFill="1" applyBorder="1" applyAlignment="1" applyProtection="1">
      <alignment vertical="center"/>
      <protection locked="0"/>
    </xf>
    <xf numFmtId="178" fontId="122" fillId="0" borderId="11" xfId="0" applyNumberFormat="1" applyFont="1" applyFill="1" applyBorder="1" applyAlignment="1">
      <alignment vertical="center" wrapText="1"/>
    </xf>
    <xf numFmtId="183" fontId="121" fillId="0" borderId="10" xfId="0" applyNumberFormat="1" applyFont="1" applyFill="1" applyBorder="1" applyAlignment="1">
      <alignment horizontal="center" wrapText="1"/>
    </xf>
    <xf numFmtId="183" fontId="128" fillId="0" borderId="10" xfId="0" applyNumberFormat="1" applyFont="1" applyFill="1" applyBorder="1" applyAlignment="1">
      <alignment horizontal="center" vertical="center" wrapText="1"/>
    </xf>
    <xf numFmtId="0" fontId="120" fillId="0" borderId="14" xfId="0" applyFont="1" applyFill="1" applyBorder="1" applyAlignment="1" applyProtection="1">
      <alignment vertical="center"/>
      <protection locked="0"/>
    </xf>
    <xf numFmtId="183" fontId="121" fillId="0" borderId="14" xfId="0" applyNumberFormat="1" applyFont="1" applyFill="1" applyBorder="1" applyAlignment="1">
      <alignment horizontal="center" wrapText="1"/>
    </xf>
    <xf numFmtId="178" fontId="122" fillId="0" borderId="17" xfId="0" applyNumberFormat="1" applyFont="1" applyFill="1" applyBorder="1" applyAlignment="1">
      <alignment vertical="center" wrapText="1"/>
    </xf>
    <xf numFmtId="183" fontId="128" fillId="0" borderId="14" xfId="0" applyNumberFormat="1" applyFont="1" applyFill="1" applyBorder="1" applyAlignment="1">
      <alignment horizontal="center" vertical="center" wrapText="1"/>
    </xf>
    <xf numFmtId="183" fontId="121" fillId="0" borderId="18" xfId="0" applyNumberFormat="1" applyFont="1" applyFill="1" applyBorder="1" applyAlignment="1">
      <alignment horizontal="center" wrapText="1"/>
    </xf>
    <xf numFmtId="183" fontId="122" fillId="0" borderId="18" xfId="0" applyNumberFormat="1" applyFont="1" applyFill="1" applyBorder="1" applyAlignment="1">
      <alignment horizontal="center" vertical="center" wrapText="1"/>
    </xf>
    <xf numFmtId="0" fontId="120" fillId="0" borderId="18" xfId="0" applyFont="1" applyFill="1" applyBorder="1" applyAlignment="1" applyProtection="1">
      <alignment vertical="center"/>
      <protection locked="0"/>
    </xf>
    <xf numFmtId="0" fontId="109" fillId="0" borderId="19" xfId="0" applyFont="1" applyBorder="1" applyAlignment="1">
      <alignment horizontal="right" vertical="center" wrapText="1"/>
    </xf>
    <xf numFmtId="0" fontId="109" fillId="0" borderId="19" xfId="0" applyFont="1" applyFill="1" applyBorder="1" applyAlignment="1">
      <alignment horizontal="right" vertical="center" wrapText="1"/>
    </xf>
    <xf numFmtId="0" fontId="109" fillId="0" borderId="20" xfId="0" applyFont="1" applyFill="1" applyBorder="1" applyAlignment="1">
      <alignment horizontal="right" vertical="center" wrapText="1"/>
    </xf>
    <xf numFmtId="0" fontId="109" fillId="0" borderId="21" xfId="0" applyFont="1" applyBorder="1" applyAlignment="1">
      <alignment horizontal="right" vertical="center" wrapText="1"/>
    </xf>
    <xf numFmtId="0" fontId="116" fillId="0" borderId="19" xfId="0" applyFont="1" applyBorder="1" applyAlignment="1">
      <alignment horizontal="right" vertical="center" wrapText="1"/>
    </xf>
    <xf numFmtId="0" fontId="109" fillId="0" borderId="12" xfId="0" applyFont="1" applyBorder="1" applyAlignment="1">
      <alignment horizontal="right" vertical="center" wrapText="1"/>
    </xf>
    <xf numFmtId="0" fontId="129" fillId="0" borderId="0" xfId="0" applyFont="1" applyAlignment="1">
      <alignment horizontal="right" vertical="center" wrapText="1"/>
    </xf>
    <xf numFmtId="0" fontId="130" fillId="0" borderId="0" xfId="0" applyFont="1" applyAlignment="1">
      <alignment horizontal="right" vertical="center" wrapText="1"/>
    </xf>
    <xf numFmtId="0" fontId="131" fillId="0" borderId="0" xfId="0" applyFont="1" applyAlignment="1">
      <alignment horizontal="right" vertical="center" wrapText="1"/>
    </xf>
    <xf numFmtId="0" fontId="109" fillId="0" borderId="0" xfId="0" applyFont="1" applyAlignment="1">
      <alignment horizontal="right"/>
    </xf>
    <xf numFmtId="0" fontId="118" fillId="0" borderId="0" xfId="0" applyFont="1" applyAlignment="1">
      <alignment horizontal="right"/>
    </xf>
    <xf numFmtId="0" fontId="132" fillId="0" borderId="22" xfId="0" applyFont="1" applyBorder="1" applyAlignment="1">
      <alignment vertical="center" wrapText="1"/>
    </xf>
    <xf numFmtId="0" fontId="132" fillId="0" borderId="23" xfId="0" applyFont="1" applyBorder="1" applyAlignment="1">
      <alignment vertical="center" wrapText="1"/>
    </xf>
    <xf numFmtId="0" fontId="132" fillId="0" borderId="24" xfId="0" applyFont="1" applyBorder="1" applyAlignment="1">
      <alignment vertical="center" wrapText="1"/>
    </xf>
    <xf numFmtId="0" fontId="133" fillId="0" borderId="22" xfId="0" applyFont="1" applyBorder="1" applyAlignment="1">
      <alignment vertical="center" wrapText="1"/>
    </xf>
    <xf numFmtId="0" fontId="133" fillId="0" borderId="23" xfId="0" applyFont="1" applyBorder="1" applyAlignment="1">
      <alignment vertical="center" wrapText="1"/>
    </xf>
    <xf numFmtId="0" fontId="133" fillId="0" borderId="24" xfId="0" applyFont="1" applyBorder="1" applyAlignment="1">
      <alignment vertical="center" wrapText="1"/>
    </xf>
    <xf numFmtId="0" fontId="133" fillId="0" borderId="25" xfId="0" applyFont="1" applyBorder="1" applyAlignment="1">
      <alignment vertical="center" wrapText="1"/>
    </xf>
    <xf numFmtId="0" fontId="133" fillId="0" borderId="26" xfId="0" applyFont="1" applyBorder="1" applyAlignment="1">
      <alignment vertical="center" wrapText="1"/>
    </xf>
    <xf numFmtId="0" fontId="133" fillId="0" borderId="27" xfId="0" applyFont="1" applyBorder="1" applyAlignment="1">
      <alignment vertical="center" wrapText="1"/>
    </xf>
    <xf numFmtId="0" fontId="134" fillId="0" borderId="28" xfId="0" applyFont="1" applyBorder="1" applyAlignment="1">
      <alignment vertical="center" wrapText="1"/>
    </xf>
    <xf numFmtId="0" fontId="134" fillId="0" borderId="29" xfId="0" applyFont="1" applyBorder="1" applyAlignment="1">
      <alignment vertical="center" wrapText="1"/>
    </xf>
    <xf numFmtId="0" fontId="134" fillId="0" borderId="23" xfId="0" applyFont="1" applyBorder="1" applyAlignment="1">
      <alignment vertical="center" wrapText="1"/>
    </xf>
    <xf numFmtId="0" fontId="134" fillId="0" borderId="24" xfId="0" applyFont="1" applyBorder="1" applyAlignment="1">
      <alignment vertical="center" wrapText="1"/>
    </xf>
    <xf numFmtId="0" fontId="133" fillId="0" borderId="28" xfId="0" applyFont="1" applyBorder="1" applyAlignment="1">
      <alignment vertical="center" wrapText="1"/>
    </xf>
    <xf numFmtId="0" fontId="133" fillId="0" borderId="29" xfId="0" applyFont="1" applyBorder="1" applyAlignment="1">
      <alignment vertical="center" wrapText="1"/>
    </xf>
    <xf numFmtId="0" fontId="125" fillId="0" borderId="19" xfId="0" applyFont="1" applyBorder="1" applyAlignment="1">
      <alignment vertical="center"/>
    </xf>
    <xf numFmtId="0" fontId="110" fillId="0" borderId="19" xfId="0" applyFont="1" applyBorder="1" applyAlignment="1">
      <alignment vertical="center"/>
    </xf>
    <xf numFmtId="0" fontId="109" fillId="0" borderId="20" xfId="0" applyFont="1" applyBorder="1" applyAlignment="1">
      <alignment horizontal="right" vertical="center" wrapText="1"/>
    </xf>
    <xf numFmtId="0" fontId="109" fillId="0" borderId="23" xfId="0" applyFont="1" applyBorder="1" applyAlignment="1">
      <alignment horizontal="right" vertical="center" wrapText="1"/>
    </xf>
    <xf numFmtId="0" fontId="109" fillId="0" borderId="30" xfId="0" applyFont="1" applyBorder="1" applyAlignment="1">
      <alignment horizontal="right" vertical="center" wrapText="1"/>
    </xf>
    <xf numFmtId="183" fontId="121" fillId="0" borderId="14" xfId="0" applyNumberFormat="1" applyFont="1" applyBorder="1" applyAlignment="1">
      <alignment horizontal="center" vertical="center" wrapText="1"/>
    </xf>
    <xf numFmtId="0" fontId="113" fillId="0" borderId="0" xfId="0" applyFont="1" applyFill="1" applyAlignment="1" applyProtection="1">
      <alignment vertical="center" wrapText="1"/>
      <protection locked="0"/>
    </xf>
    <xf numFmtId="0" fontId="43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183" fontId="38" fillId="0" borderId="0" xfId="0" applyNumberFormat="1" applyFont="1" applyAlignment="1">
      <alignment vertical="center"/>
    </xf>
    <xf numFmtId="0" fontId="76" fillId="0" borderId="0" xfId="0" applyFont="1" applyAlignment="1">
      <alignment/>
    </xf>
    <xf numFmtId="183" fontId="110" fillId="0" borderId="0" xfId="0" applyNumberFormat="1" applyFont="1" applyAlignment="1">
      <alignment vertical="center"/>
    </xf>
    <xf numFmtId="178" fontId="122" fillId="0" borderId="17" xfId="0" applyNumberFormat="1" applyFont="1" applyBorder="1" applyAlignment="1">
      <alignment vertical="center" wrapText="1"/>
    </xf>
    <xf numFmtId="183" fontId="12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5" fillId="0" borderId="0" xfId="0" applyFont="1" applyAlignment="1" applyProtection="1">
      <alignment horizontal="center" wrapText="1"/>
      <protection locked="0"/>
    </xf>
    <xf numFmtId="0" fontId="109" fillId="0" borderId="0" xfId="0" applyFont="1" applyAlignment="1" applyProtection="1">
      <alignment horizontal="right" wrapText="1"/>
      <protection locked="0"/>
    </xf>
    <xf numFmtId="0" fontId="135" fillId="0" borderId="0" xfId="0" applyFont="1" applyAlignment="1" applyProtection="1">
      <alignment horizontal="center"/>
      <protection locked="0"/>
    </xf>
    <xf numFmtId="0" fontId="122" fillId="32" borderId="31" xfId="0" applyFont="1" applyFill="1" applyBorder="1" applyAlignment="1" applyProtection="1">
      <alignment horizontal="center" vertical="center" wrapText="1"/>
      <protection locked="0"/>
    </xf>
    <xf numFmtId="0" fontId="122" fillId="32" borderId="32" xfId="0" applyFont="1" applyFill="1" applyBorder="1" applyAlignment="1" applyProtection="1">
      <alignment vertical="center" wrapText="1"/>
      <protection locked="0"/>
    </xf>
    <xf numFmtId="0" fontId="120" fillId="0" borderId="31" xfId="0" applyFont="1" applyBorder="1" applyAlignment="1" applyProtection="1">
      <alignment vertical="center" wrapText="1"/>
      <protection/>
    </xf>
    <xf numFmtId="178" fontId="110" fillId="0" borderId="32" xfId="0" applyNumberFormat="1" applyFont="1" applyBorder="1" applyAlignment="1" applyProtection="1">
      <alignment horizontal="right" vertical="center" wrapText="1"/>
      <protection/>
    </xf>
    <xf numFmtId="0" fontId="120" fillId="0" borderId="33" xfId="0" applyFont="1" applyBorder="1" applyAlignment="1" applyProtection="1">
      <alignment vertical="center" wrapText="1"/>
      <protection/>
    </xf>
    <xf numFmtId="178" fontId="110" fillId="0" borderId="13" xfId="0" applyNumberFormat="1" applyFont="1" applyBorder="1" applyAlignment="1" applyProtection="1">
      <alignment horizontal="right" vertical="center" wrapText="1"/>
      <protection/>
    </xf>
    <xf numFmtId="0" fontId="136" fillId="0" borderId="33" xfId="0" applyFont="1" applyBorder="1" applyAlignment="1" applyProtection="1">
      <alignment vertical="center" wrapText="1"/>
      <protection/>
    </xf>
    <xf numFmtId="178" fontId="137" fillId="0" borderId="16" xfId="0" applyNumberFormat="1" applyFont="1" applyBorder="1" applyAlignment="1" applyProtection="1">
      <alignment horizontal="center" vertical="center" wrapText="1"/>
      <protection/>
    </xf>
    <xf numFmtId="0" fontId="94" fillId="0" borderId="0" xfId="0" applyFont="1" applyAlignment="1">
      <alignment vertical="center"/>
    </xf>
    <xf numFmtId="0" fontId="120" fillId="0" borderId="10" xfId="0" applyFont="1" applyBorder="1" applyAlignment="1" applyProtection="1">
      <alignment horizontal="center" vertical="center"/>
      <protection locked="0"/>
    </xf>
    <xf numFmtId="0" fontId="11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22" fillId="0" borderId="23" xfId="0" applyFont="1" applyBorder="1" applyAlignment="1">
      <alignment horizontal="left" vertical="center" wrapText="1"/>
    </xf>
    <xf numFmtId="178" fontId="122" fillId="0" borderId="24" xfId="0" applyNumberFormat="1" applyFont="1" applyBorder="1" applyAlignment="1">
      <alignment vertical="center" wrapText="1"/>
    </xf>
    <xf numFmtId="0" fontId="110" fillId="0" borderId="0" xfId="0" applyFont="1" applyFill="1" applyAlignment="1">
      <alignment vertical="center"/>
    </xf>
    <xf numFmtId="0" fontId="125" fillId="0" borderId="0" xfId="0" applyFont="1" applyFill="1" applyAlignment="1">
      <alignment vertical="center"/>
    </xf>
    <xf numFmtId="0" fontId="125" fillId="0" borderId="21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left" vertical="center"/>
    </xf>
    <xf numFmtId="178" fontId="122" fillId="0" borderId="27" xfId="0" applyNumberFormat="1" applyFont="1" applyBorder="1" applyAlignment="1">
      <alignment vertical="center" wrapText="1"/>
    </xf>
    <xf numFmtId="0" fontId="122" fillId="0" borderId="22" xfId="0" applyFont="1" applyFill="1" applyBorder="1" applyAlignment="1">
      <alignment horizontal="left" vertical="center"/>
    </xf>
    <xf numFmtId="0" fontId="138" fillId="0" borderId="30" xfId="0" applyFont="1" applyBorder="1" applyAlignment="1">
      <alignment horizontal="center" vertical="center" wrapText="1"/>
    </xf>
    <xf numFmtId="183" fontId="139" fillId="0" borderId="10" xfId="0" applyNumberFormat="1" applyFont="1" applyBorder="1" applyAlignment="1">
      <alignment horizontal="center" vertical="center" wrapText="1"/>
    </xf>
    <xf numFmtId="0" fontId="109" fillId="0" borderId="30" xfId="0" applyFont="1" applyBorder="1" applyAlignment="1" applyProtection="1">
      <alignment horizontal="right" vertical="center" wrapText="1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140" fillId="0" borderId="0" xfId="0" applyFont="1" applyAlignment="1">
      <alignment horizontal="left" vertical="center"/>
    </xf>
    <xf numFmtId="178" fontId="122" fillId="0" borderId="10" xfId="0" applyNumberFormat="1" applyFont="1" applyBorder="1" applyAlignment="1">
      <alignment vertical="center" wrapText="1"/>
    </xf>
    <xf numFmtId="0" fontId="122" fillId="0" borderId="14" xfId="0" applyFont="1" applyBorder="1" applyAlignment="1" applyProtection="1">
      <alignment vertical="center"/>
      <protection locked="0"/>
    </xf>
    <xf numFmtId="178" fontId="122" fillId="0" borderId="14" xfId="0" applyNumberFormat="1" applyFont="1" applyBorder="1" applyAlignment="1">
      <alignment vertical="center" wrapText="1"/>
    </xf>
    <xf numFmtId="183" fontId="122" fillId="0" borderId="14" xfId="0" applyNumberFormat="1" applyFont="1" applyFill="1" applyBorder="1" applyAlignment="1">
      <alignment horizontal="center" vertical="center" wrapText="1"/>
    </xf>
    <xf numFmtId="0" fontId="110" fillId="33" borderId="0" xfId="0" applyFont="1" applyFill="1" applyAlignment="1">
      <alignment vertical="center"/>
    </xf>
    <xf numFmtId="0" fontId="109" fillId="33" borderId="19" xfId="0" applyFont="1" applyFill="1" applyBorder="1" applyAlignment="1">
      <alignment horizontal="right" vertical="center" wrapText="1"/>
    </xf>
    <xf numFmtId="183" fontId="121" fillId="33" borderId="14" xfId="0" applyNumberFormat="1" applyFont="1" applyFill="1" applyBorder="1" applyAlignment="1">
      <alignment horizontal="center" wrapText="1"/>
    </xf>
    <xf numFmtId="183" fontId="122" fillId="33" borderId="14" xfId="0" applyNumberFormat="1" applyFont="1" applyFill="1" applyBorder="1" applyAlignment="1">
      <alignment horizontal="center" vertical="center" wrapText="1"/>
    </xf>
    <xf numFmtId="0" fontId="120" fillId="33" borderId="14" xfId="0" applyFont="1" applyFill="1" applyBorder="1" applyAlignment="1" applyProtection="1">
      <alignment vertical="center"/>
      <protection locked="0"/>
    </xf>
    <xf numFmtId="178" fontId="122" fillId="33" borderId="11" xfId="0" applyNumberFormat="1" applyFont="1" applyFill="1" applyBorder="1" applyAlignment="1">
      <alignment vertical="center" wrapText="1"/>
    </xf>
    <xf numFmtId="0" fontId="125" fillId="33" borderId="0" xfId="0" applyFont="1" applyFill="1" applyAlignment="1">
      <alignment vertical="center"/>
    </xf>
    <xf numFmtId="183" fontId="122" fillId="33" borderId="10" xfId="0" applyNumberFormat="1" applyFont="1" applyFill="1" applyBorder="1" applyAlignment="1">
      <alignment horizontal="center" vertical="center" wrapText="1"/>
    </xf>
    <xf numFmtId="0" fontId="120" fillId="33" borderId="10" xfId="0" applyFont="1" applyFill="1" applyBorder="1" applyAlignment="1" applyProtection="1">
      <alignment vertical="center"/>
      <protection locked="0"/>
    </xf>
    <xf numFmtId="0" fontId="122" fillId="0" borderId="23" xfId="0" applyFont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33" borderId="22" xfId="0" applyFont="1" applyFill="1" applyBorder="1" applyAlignment="1">
      <alignment horizontal="left" vertical="center"/>
    </xf>
    <xf numFmtId="0" fontId="109" fillId="0" borderId="20" xfId="0" applyFont="1" applyBorder="1" applyAlignment="1" applyProtection="1">
      <alignment horizontal="right" vertical="center" wrapText="1"/>
      <protection locked="0"/>
    </xf>
    <xf numFmtId="0" fontId="122" fillId="0" borderId="23" xfId="0" applyFont="1" applyBorder="1" applyAlignment="1">
      <alignment horizontal="left" vertical="center" wrapText="1"/>
    </xf>
    <xf numFmtId="0" fontId="122" fillId="0" borderId="23" xfId="0" applyFont="1" applyFill="1" applyBorder="1" applyAlignment="1">
      <alignment horizontal="left" vertical="center" wrapText="1"/>
    </xf>
    <xf numFmtId="0" fontId="141" fillId="34" borderId="34" xfId="0" applyFont="1" applyFill="1" applyBorder="1" applyAlignment="1">
      <alignment horizontal="right" vertical="center"/>
    </xf>
    <xf numFmtId="0" fontId="142" fillId="34" borderId="35" xfId="0" applyFont="1" applyFill="1" applyBorder="1" applyAlignment="1">
      <alignment horizontal="center" vertical="center" wrapText="1"/>
    </xf>
    <xf numFmtId="0" fontId="142" fillId="34" borderId="35" xfId="0" applyFont="1" applyFill="1" applyBorder="1" applyAlignment="1" applyProtection="1">
      <alignment horizontal="center" vertical="center" wrapText="1"/>
      <protection locked="0"/>
    </xf>
    <xf numFmtId="0" fontId="142" fillId="34" borderId="36" xfId="0" applyFont="1" applyFill="1" applyBorder="1" applyAlignment="1">
      <alignment horizontal="center" vertical="center" wrapText="1"/>
    </xf>
    <xf numFmtId="0" fontId="142" fillId="34" borderId="37" xfId="0" applyFont="1" applyFill="1" applyBorder="1" applyAlignment="1">
      <alignment horizontal="center" vertical="center" wrapText="1"/>
    </xf>
    <xf numFmtId="0" fontId="143" fillId="0" borderId="19" xfId="0" applyFont="1" applyBorder="1" applyAlignment="1">
      <alignment horizontal="right" vertical="center" wrapText="1"/>
    </xf>
    <xf numFmtId="0" fontId="141" fillId="35" borderId="31" xfId="0" applyFont="1" applyFill="1" applyBorder="1" applyAlignment="1" applyProtection="1">
      <alignment horizontal="center" vertical="center" wrapText="1"/>
      <protection/>
    </xf>
    <xf numFmtId="178" fontId="108" fillId="35" borderId="31" xfId="0" applyNumberFormat="1" applyFont="1" applyFill="1" applyBorder="1" applyAlignment="1" applyProtection="1">
      <alignment horizontal="center" vertical="center" wrapText="1"/>
      <protection/>
    </xf>
    <xf numFmtId="0" fontId="143" fillId="0" borderId="19" xfId="0" applyFont="1" applyFill="1" applyBorder="1" applyAlignment="1">
      <alignment horizontal="right" vertical="center" wrapText="1"/>
    </xf>
    <xf numFmtId="183" fontId="144" fillId="0" borderId="10" xfId="0" applyNumberFormat="1" applyFont="1" applyFill="1" applyBorder="1" applyAlignment="1">
      <alignment horizontal="center" wrapText="1"/>
    </xf>
    <xf numFmtId="183" fontId="145" fillId="0" borderId="10" xfId="0" applyNumberFormat="1" applyFont="1" applyFill="1" applyBorder="1" applyAlignment="1">
      <alignment horizontal="center" vertical="center" wrapText="1"/>
    </xf>
    <xf numFmtId="0" fontId="122" fillId="0" borderId="10" xfId="0" applyFont="1" applyFill="1" applyBorder="1" applyAlignment="1">
      <alignment horizontal="center" vertical="center" wrapText="1"/>
    </xf>
    <xf numFmtId="0" fontId="132" fillId="0" borderId="22" xfId="0" applyFont="1" applyFill="1" applyBorder="1" applyAlignment="1">
      <alignment vertical="center" wrapText="1"/>
    </xf>
    <xf numFmtId="0" fontId="132" fillId="0" borderId="23" xfId="0" applyFont="1" applyFill="1" applyBorder="1" applyAlignment="1">
      <alignment vertical="center" wrapText="1"/>
    </xf>
    <xf numFmtId="0" fontId="132" fillId="0" borderId="24" xfId="0" applyFont="1" applyFill="1" applyBorder="1" applyAlignment="1">
      <alignment vertical="center" wrapText="1"/>
    </xf>
    <xf numFmtId="0" fontId="128" fillId="0" borderId="22" xfId="0" applyFont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128" fillId="0" borderId="23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122" fillId="0" borderId="29" xfId="0" applyFont="1" applyBorder="1" applyAlignment="1">
      <alignment horizontal="left" vertical="center" wrapText="1"/>
    </xf>
    <xf numFmtId="0" fontId="143" fillId="0" borderId="29" xfId="0" applyFont="1" applyBorder="1" applyAlignment="1">
      <alignment horizontal="right" vertical="center" wrapText="1"/>
    </xf>
    <xf numFmtId="183" fontId="122" fillId="0" borderId="23" xfId="0" applyNumberFormat="1" applyFont="1" applyFill="1" applyBorder="1" applyAlignment="1">
      <alignment horizontal="center" vertical="center" wrapText="1"/>
    </xf>
    <xf numFmtId="0" fontId="122" fillId="0" borderId="23" xfId="0" applyFont="1" applyFill="1" applyBorder="1" applyAlignment="1">
      <alignment horizontal="left" vertical="center" wrapText="1"/>
    </xf>
    <xf numFmtId="0" fontId="122" fillId="0" borderId="22" xfId="0" applyFont="1" applyFill="1" applyBorder="1" applyAlignment="1">
      <alignment horizontal="left" vertical="center" wrapText="1"/>
    </xf>
    <xf numFmtId="0" fontId="110" fillId="0" borderId="0" xfId="0" applyFont="1" applyFill="1" applyAlignment="1" applyProtection="1">
      <alignment vertical="center"/>
      <protection locked="0"/>
    </xf>
    <xf numFmtId="0" fontId="140" fillId="0" borderId="0" xfId="0" applyFont="1" applyFill="1" applyAlignment="1">
      <alignment horizontal="left" vertical="center"/>
    </xf>
    <xf numFmtId="183" fontId="38" fillId="0" borderId="0" xfId="0" applyNumberFormat="1" applyFont="1" applyFill="1" applyAlignment="1">
      <alignment vertical="center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43" fillId="0" borderId="0" xfId="0" applyFont="1" applyFill="1" applyAlignment="1" applyProtection="1">
      <alignment vertical="center"/>
      <protection locked="0"/>
    </xf>
    <xf numFmtId="183" fontId="139" fillId="0" borderId="10" xfId="0" applyNumberFormat="1" applyFont="1" applyFill="1" applyBorder="1" applyAlignment="1">
      <alignment horizontal="center" vertical="center"/>
    </xf>
    <xf numFmtId="183" fontId="128" fillId="0" borderId="10" xfId="0" applyNumberFormat="1" applyFont="1" applyFill="1" applyBorder="1" applyAlignment="1">
      <alignment horizontal="center" vertical="center"/>
    </xf>
    <xf numFmtId="0" fontId="146" fillId="0" borderId="14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>
      <alignment vertical="center"/>
    </xf>
    <xf numFmtId="0" fontId="110" fillId="0" borderId="19" xfId="0" applyFont="1" applyFill="1" applyBorder="1" applyAlignment="1">
      <alignment vertical="center"/>
    </xf>
    <xf numFmtId="0" fontId="109" fillId="0" borderId="2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46" fillId="0" borderId="23" xfId="0" applyFont="1" applyFill="1" applyBorder="1" applyAlignment="1">
      <alignment vertical="center"/>
    </xf>
    <xf numFmtId="0" fontId="146" fillId="0" borderId="28" xfId="0" applyFont="1" applyFill="1" applyBorder="1" applyAlignment="1">
      <alignment vertical="center"/>
    </xf>
    <xf numFmtId="0" fontId="146" fillId="0" borderId="29" xfId="0" applyFont="1" applyFill="1" applyBorder="1" applyAlignment="1">
      <alignment vertical="center"/>
    </xf>
    <xf numFmtId="0" fontId="120" fillId="0" borderId="38" xfId="0" applyFont="1" applyFill="1" applyBorder="1" applyAlignment="1" applyProtection="1">
      <alignment vertical="center"/>
      <protection locked="0"/>
    </xf>
    <xf numFmtId="0" fontId="140" fillId="0" borderId="39" xfId="0" applyFont="1" applyFill="1" applyBorder="1" applyAlignment="1">
      <alignment horizontal="left" vertical="center"/>
    </xf>
    <xf numFmtId="183" fontId="121" fillId="0" borderId="38" xfId="0" applyNumberFormat="1" applyFont="1" applyFill="1" applyBorder="1" applyAlignment="1">
      <alignment horizontal="center" wrapText="1"/>
    </xf>
    <xf numFmtId="183" fontId="122" fillId="0" borderId="38" xfId="0" applyNumberFormat="1" applyFont="1" applyFill="1" applyBorder="1" applyAlignment="1">
      <alignment horizontal="center" vertical="center" wrapText="1"/>
    </xf>
    <xf numFmtId="183" fontId="122" fillId="0" borderId="40" xfId="0" applyNumberFormat="1" applyFont="1" applyFill="1" applyBorder="1" applyAlignment="1">
      <alignment horizontal="center" vertical="center" wrapText="1"/>
    </xf>
    <xf numFmtId="183" fontId="121" fillId="0" borderId="41" xfId="0" applyNumberFormat="1" applyFont="1" applyFill="1" applyBorder="1" applyAlignment="1">
      <alignment horizontal="center" wrapText="1"/>
    </xf>
    <xf numFmtId="183" fontId="121" fillId="0" borderId="14" xfId="0" applyNumberFormat="1" applyFont="1" applyFill="1" applyBorder="1" applyAlignment="1">
      <alignment horizontal="center" vertical="center" wrapText="1"/>
    </xf>
    <xf numFmtId="0" fontId="120" fillId="0" borderId="41" xfId="0" applyFont="1" applyFill="1" applyBorder="1" applyAlignment="1" applyProtection="1">
      <alignment vertical="center"/>
      <protection locked="0"/>
    </xf>
    <xf numFmtId="0" fontId="122" fillId="0" borderId="19" xfId="0" applyFont="1" applyFill="1" applyBorder="1" applyAlignment="1">
      <alignment vertical="center" wrapText="1"/>
    </xf>
    <xf numFmtId="183" fontId="122" fillId="0" borderId="41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43" fillId="0" borderId="19" xfId="0" applyFont="1" applyFill="1" applyBorder="1" applyAlignment="1">
      <alignment horizontal="right" vertical="center" wrapText="1"/>
    </xf>
    <xf numFmtId="183" fontId="84" fillId="0" borderId="10" xfId="0" applyNumberFormat="1" applyFont="1" applyFill="1" applyBorder="1" applyAlignment="1">
      <alignment horizontal="center" vertical="center" wrapText="1"/>
    </xf>
    <xf numFmtId="183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vertical="center"/>
      <protection locked="0"/>
    </xf>
    <xf numFmtId="178" fontId="27" fillId="0" borderId="11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 horizontal="left" vertical="center"/>
    </xf>
    <xf numFmtId="0" fontId="0" fillId="0" borderId="42" xfId="0" applyBorder="1" applyAlignment="1">
      <alignment vertical="center"/>
    </xf>
    <xf numFmtId="0" fontId="122" fillId="0" borderId="23" xfId="0" applyFont="1" applyFill="1" applyBorder="1" applyAlignment="1">
      <alignment horizontal="left" vertical="center" wrapText="1"/>
    </xf>
    <xf numFmtId="0" fontId="120" fillId="0" borderId="23" xfId="0" applyFont="1" applyFill="1" applyBorder="1" applyAlignment="1" applyProtection="1">
      <alignment vertical="center"/>
      <protection locked="0"/>
    </xf>
    <xf numFmtId="183" fontId="110" fillId="0" borderId="0" xfId="0" applyNumberFormat="1" applyFont="1" applyFill="1" applyAlignment="1">
      <alignment vertical="center"/>
    </xf>
    <xf numFmtId="0" fontId="110" fillId="0" borderId="0" xfId="0" applyFont="1" applyFill="1" applyAlignment="1">
      <alignment vertical="top"/>
    </xf>
    <xf numFmtId="0" fontId="122" fillId="0" borderId="10" xfId="0" applyFont="1" applyFill="1" applyBorder="1" applyAlignment="1">
      <alignment horizontal="center" vertical="top" wrapText="1"/>
    </xf>
    <xf numFmtId="0" fontId="120" fillId="0" borderId="10" xfId="0" applyFont="1" applyFill="1" applyBorder="1" applyAlignment="1" applyProtection="1">
      <alignment vertical="top"/>
      <protection locked="0"/>
    </xf>
    <xf numFmtId="178" fontId="122" fillId="0" borderId="17" xfId="0" applyNumberFormat="1" applyFont="1" applyFill="1" applyBorder="1" applyAlignment="1">
      <alignment vertical="top" wrapText="1"/>
    </xf>
    <xf numFmtId="0" fontId="140" fillId="0" borderId="0" xfId="0" applyFont="1" applyFill="1" applyAlignment="1">
      <alignment horizontal="left" vertical="top"/>
    </xf>
    <xf numFmtId="183" fontId="38" fillId="0" borderId="0" xfId="0" applyNumberFormat="1" applyFont="1" applyFill="1" applyAlignment="1">
      <alignment vertical="top"/>
    </xf>
    <xf numFmtId="0" fontId="125" fillId="0" borderId="0" xfId="0" applyFont="1" applyFill="1" applyAlignment="1">
      <alignment vertical="top"/>
    </xf>
    <xf numFmtId="183" fontId="121" fillId="0" borderId="10" xfId="0" applyNumberFormat="1" applyFont="1" applyFill="1" applyBorder="1" applyAlignment="1">
      <alignment horizontal="center" vertical="top" wrapText="1"/>
    </xf>
    <xf numFmtId="183" fontId="122" fillId="0" borderId="10" xfId="0" applyNumberFormat="1" applyFont="1" applyFill="1" applyBorder="1" applyAlignment="1">
      <alignment horizontal="center" vertical="top" wrapText="1"/>
    </xf>
    <xf numFmtId="183" fontId="110" fillId="0" borderId="0" xfId="0" applyNumberFormat="1" applyFont="1" applyFill="1" applyAlignment="1">
      <alignment vertical="top"/>
    </xf>
    <xf numFmtId="0" fontId="109" fillId="0" borderId="30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28" fillId="0" borderId="22" xfId="0" applyFont="1" applyFill="1" applyBorder="1" applyAlignment="1">
      <alignment horizontal="left" vertical="center" wrapText="1"/>
    </xf>
    <xf numFmtId="0" fontId="128" fillId="0" borderId="23" xfId="0" applyFont="1" applyFill="1" applyBorder="1" applyAlignment="1">
      <alignment horizontal="left" vertical="center" wrapText="1"/>
    </xf>
    <xf numFmtId="0" fontId="122" fillId="0" borderId="22" xfId="0" applyFont="1" applyBorder="1" applyAlignment="1">
      <alignment horizontal="left" vertical="center" wrapText="1"/>
    </xf>
    <xf numFmtId="0" fontId="122" fillId="0" borderId="23" xfId="0" applyFont="1" applyBorder="1" applyAlignment="1">
      <alignment horizontal="left" vertical="center" wrapText="1"/>
    </xf>
    <xf numFmtId="0" fontId="122" fillId="0" borderId="22" xfId="0" applyFont="1" applyBorder="1" applyAlignment="1">
      <alignment horizontal="left" vertical="center" wrapText="1"/>
    </xf>
    <xf numFmtId="0" fontId="122" fillId="0" borderId="23" xfId="0" applyFont="1" applyBorder="1" applyAlignment="1">
      <alignment horizontal="left" vertical="center" wrapText="1"/>
    </xf>
    <xf numFmtId="0" fontId="147" fillId="34" borderId="45" xfId="0" applyFont="1" applyFill="1" applyBorder="1" applyAlignment="1">
      <alignment horizontal="center" vertical="center"/>
    </xf>
    <xf numFmtId="0" fontId="147" fillId="34" borderId="34" xfId="0" applyFont="1" applyFill="1" applyBorder="1" applyAlignment="1">
      <alignment horizontal="center" vertical="center"/>
    </xf>
    <xf numFmtId="0" fontId="147" fillId="34" borderId="32" xfId="0" applyFont="1" applyFill="1" applyBorder="1" applyAlignment="1">
      <alignment horizontal="center" vertical="center"/>
    </xf>
    <xf numFmtId="0" fontId="122" fillId="0" borderId="22" xfId="0" applyFont="1" applyFill="1" applyBorder="1" applyAlignment="1">
      <alignment horizontal="left" vertical="center" wrapText="1"/>
    </xf>
    <xf numFmtId="0" fontId="122" fillId="0" borderId="2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28" fillId="0" borderId="22" xfId="0" applyFont="1" applyBorder="1" applyAlignment="1">
      <alignment horizontal="left" vertical="center"/>
    </xf>
    <xf numFmtId="0" fontId="128" fillId="0" borderId="23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148" fillId="0" borderId="15" xfId="0" applyFont="1" applyBorder="1" applyAlignment="1">
      <alignment horizontal="left" vertical="center" wrapText="1"/>
    </xf>
    <xf numFmtId="0" fontId="148" fillId="0" borderId="0" xfId="0" applyFont="1" applyAlignment="1">
      <alignment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33" borderId="48" xfId="0" applyFont="1" applyFill="1" applyBorder="1" applyAlignment="1">
      <alignment horizontal="left" vertical="center" wrapText="1"/>
    </xf>
    <xf numFmtId="0" fontId="122" fillId="33" borderId="4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3" fillId="35" borderId="50" xfId="0" applyFont="1" applyFill="1" applyBorder="1" applyAlignment="1" applyProtection="1">
      <alignment horizontal="center" vertical="center" wrapText="1"/>
      <protection locked="0"/>
    </xf>
    <xf numFmtId="0" fontId="149" fillId="35" borderId="15" xfId="0" applyFont="1" applyFill="1" applyBorder="1" applyAlignment="1" applyProtection="1">
      <alignment horizontal="center" vertical="center" wrapText="1"/>
      <protection locked="0"/>
    </xf>
    <xf numFmtId="0" fontId="149" fillId="35" borderId="16" xfId="0" applyFont="1" applyFill="1" applyBorder="1" applyAlignment="1" applyProtection="1">
      <alignment horizontal="center" vertical="center" wrapText="1"/>
      <protection locked="0"/>
    </xf>
    <xf numFmtId="0" fontId="149" fillId="35" borderId="39" xfId="0" applyFont="1" applyFill="1" applyBorder="1" applyAlignment="1" applyProtection="1">
      <alignment horizontal="center" vertical="center" wrapText="1"/>
      <protection locked="0"/>
    </xf>
    <xf numFmtId="0" fontId="149" fillId="35" borderId="0" xfId="0" applyFont="1" applyFill="1" applyBorder="1" applyAlignment="1" applyProtection="1">
      <alignment horizontal="center" vertical="center" wrapText="1"/>
      <protection locked="0"/>
    </xf>
    <xf numFmtId="0" fontId="149" fillId="35" borderId="42" xfId="0" applyFont="1" applyFill="1" applyBorder="1" applyAlignment="1" applyProtection="1">
      <alignment horizontal="center" vertical="center" wrapText="1"/>
      <protection locked="0"/>
    </xf>
    <xf numFmtId="0" fontId="149" fillId="35" borderId="51" xfId="0" applyFont="1" applyFill="1" applyBorder="1" applyAlignment="1" applyProtection="1">
      <alignment horizontal="center" vertical="center" wrapText="1"/>
      <protection locked="0"/>
    </xf>
    <xf numFmtId="0" fontId="149" fillId="35" borderId="12" xfId="0" applyFont="1" applyFill="1" applyBorder="1" applyAlignment="1" applyProtection="1">
      <alignment horizontal="center" vertical="center" wrapText="1"/>
      <protection locked="0"/>
    </xf>
    <xf numFmtId="0" fontId="149" fillId="35" borderId="13" xfId="0" applyFont="1" applyFill="1" applyBorder="1" applyAlignment="1" applyProtection="1">
      <alignment horizontal="center" vertical="center" wrapText="1"/>
      <protection locked="0"/>
    </xf>
    <xf numFmtId="0" fontId="133" fillId="0" borderId="23" xfId="0" applyFont="1" applyBorder="1" applyAlignment="1">
      <alignment horizontal="center" vertical="center" wrapText="1"/>
    </xf>
    <xf numFmtId="0" fontId="133" fillId="0" borderId="24" xfId="0" applyFont="1" applyBorder="1" applyAlignment="1">
      <alignment horizontal="center" vertical="center" wrapText="1"/>
    </xf>
    <xf numFmtId="0" fontId="150" fillId="0" borderId="0" xfId="0" applyFont="1" applyAlignment="1" applyProtection="1">
      <alignment horizontal="center"/>
      <protection locked="0"/>
    </xf>
    <xf numFmtId="0" fontId="114" fillId="32" borderId="52" xfId="0" applyFont="1" applyFill="1" applyBorder="1" applyAlignment="1">
      <alignment horizontal="center" vertical="center" wrapText="1"/>
    </xf>
    <xf numFmtId="0" fontId="114" fillId="32" borderId="53" xfId="0" applyFont="1" applyFill="1" applyBorder="1" applyAlignment="1">
      <alignment horizontal="center" vertical="center" wrapText="1"/>
    </xf>
    <xf numFmtId="0" fontId="19" fillId="32" borderId="50" xfId="0" applyFont="1" applyFill="1" applyBorder="1" applyAlignment="1">
      <alignment horizontal="left" vertical="center" wrapText="1"/>
    </xf>
    <xf numFmtId="0" fontId="19" fillId="32" borderId="15" xfId="0" applyFont="1" applyFill="1" applyBorder="1" applyAlignment="1">
      <alignment horizontal="left" vertical="center" wrapText="1"/>
    </xf>
    <xf numFmtId="0" fontId="19" fillId="32" borderId="39" xfId="0" applyFont="1" applyFill="1" applyBorder="1" applyAlignment="1">
      <alignment horizontal="left" vertical="center" wrapText="1"/>
    </xf>
    <xf numFmtId="0" fontId="19" fillId="32" borderId="0" xfId="0" applyFont="1" applyFill="1" applyBorder="1" applyAlignment="1">
      <alignment horizontal="left" vertical="center" wrapText="1"/>
    </xf>
    <xf numFmtId="0" fontId="19" fillId="32" borderId="51" xfId="0" applyFont="1" applyFill="1" applyBorder="1" applyAlignment="1">
      <alignment horizontal="left" vertical="center" wrapText="1"/>
    </xf>
    <xf numFmtId="0" fontId="19" fillId="32" borderId="12" xfId="0" applyFont="1" applyFill="1" applyBorder="1" applyAlignment="1">
      <alignment horizontal="left" vertical="center" wrapText="1"/>
    </xf>
    <xf numFmtId="0" fontId="122" fillId="0" borderId="22" xfId="0" applyFont="1" applyFill="1" applyBorder="1" applyAlignment="1">
      <alignment horizontal="left" vertical="center" wrapText="1"/>
    </xf>
    <xf numFmtId="0" fontId="122" fillId="0" borderId="23" xfId="0" applyFont="1" applyFill="1" applyBorder="1" applyAlignment="1">
      <alignment horizontal="left" vertical="center" wrapText="1"/>
    </xf>
    <xf numFmtId="0" fontId="147" fillId="35" borderId="45" xfId="0" applyFont="1" applyFill="1" applyBorder="1" applyAlignment="1">
      <alignment horizontal="center" vertical="center"/>
    </xf>
    <xf numFmtId="0" fontId="147" fillId="35" borderId="34" xfId="0" applyFont="1" applyFill="1" applyBorder="1" applyAlignment="1">
      <alignment horizontal="center" vertical="center"/>
    </xf>
    <xf numFmtId="0" fontId="147" fillId="35" borderId="32" xfId="0" applyFont="1" applyFill="1" applyBorder="1" applyAlignment="1">
      <alignment horizontal="center" vertical="center"/>
    </xf>
    <xf numFmtId="0" fontId="114" fillId="32" borderId="0" xfId="0" applyFont="1" applyFill="1" applyAlignment="1">
      <alignment horizontal="center" vertical="center" wrapText="1"/>
    </xf>
    <xf numFmtId="0" fontId="114" fillId="32" borderId="42" xfId="0" applyFont="1" applyFill="1" applyBorder="1" applyAlignment="1">
      <alignment horizontal="center" vertical="center" wrapText="1"/>
    </xf>
    <xf numFmtId="0" fontId="151" fillId="32" borderId="34" xfId="0" applyFont="1" applyFill="1" applyBorder="1" applyAlignment="1">
      <alignment horizontal="center" vertical="top" wrapText="1"/>
    </xf>
    <xf numFmtId="0" fontId="151" fillId="32" borderId="3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126" fillId="0" borderId="0" xfId="0" applyFont="1" applyAlignment="1">
      <alignment vertical="center" wrapText="1"/>
    </xf>
    <xf numFmtId="0" fontId="110" fillId="0" borderId="43" xfId="0" applyFont="1" applyBorder="1" applyAlignment="1">
      <alignment horizontal="center" vertical="center" wrapText="1"/>
    </xf>
    <xf numFmtId="0" fontId="110" fillId="0" borderId="44" xfId="0" applyFont="1" applyBorder="1" applyAlignment="1">
      <alignment horizontal="center" vertical="center" wrapText="1"/>
    </xf>
    <xf numFmtId="0" fontId="147" fillId="34" borderId="43" xfId="0" applyFont="1" applyFill="1" applyBorder="1" applyAlignment="1">
      <alignment horizontal="center" vertical="center"/>
    </xf>
    <xf numFmtId="0" fontId="147" fillId="34" borderId="44" xfId="0" applyFont="1" applyFill="1" applyBorder="1" applyAlignment="1">
      <alignment horizontal="center" vertical="center"/>
    </xf>
    <xf numFmtId="0" fontId="147" fillId="34" borderId="54" xfId="0" applyFont="1" applyFill="1" applyBorder="1" applyAlignment="1">
      <alignment horizontal="center" vertical="center"/>
    </xf>
    <xf numFmtId="0" fontId="122" fillId="0" borderId="19" xfId="0" applyFont="1" applyFill="1" applyBorder="1" applyAlignment="1">
      <alignment horizontal="left" vertical="center" wrapText="1"/>
    </xf>
    <xf numFmtId="0" fontId="128" fillId="0" borderId="22" xfId="0" applyFont="1" applyBorder="1" applyAlignment="1">
      <alignment horizontal="left" vertical="center" wrapText="1"/>
    </xf>
    <xf numFmtId="0" fontId="128" fillId="0" borderId="23" xfId="0" applyFont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horizontal="left"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146" fillId="0" borderId="22" xfId="0" applyFont="1" applyFill="1" applyBorder="1" applyAlignment="1" applyProtection="1">
      <alignment horizontal="left" vertical="center" wrapText="1"/>
      <protection locked="0"/>
    </xf>
    <xf numFmtId="0" fontId="146" fillId="0" borderId="23" xfId="0" applyFont="1" applyFill="1" applyBorder="1" applyAlignment="1" applyProtection="1">
      <alignment horizontal="left" vertical="center" wrapText="1"/>
      <protection locked="0"/>
    </xf>
    <xf numFmtId="0" fontId="147" fillId="34" borderId="12" xfId="0" applyFont="1" applyFill="1" applyBorder="1" applyAlignment="1">
      <alignment horizontal="center" vertical="center"/>
    </xf>
    <xf numFmtId="0" fontId="147" fillId="34" borderId="13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left" vertical="center"/>
    </xf>
    <xf numFmtId="0" fontId="38" fillId="0" borderId="23" xfId="0" applyFont="1" applyFill="1" applyBorder="1" applyAlignment="1">
      <alignment horizontal="left" vertical="center"/>
    </xf>
    <xf numFmtId="0" fontId="38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132" fillId="0" borderId="46" xfId="0" applyFont="1" applyBorder="1" applyAlignment="1">
      <alignment horizontal="left" vertical="center" wrapText="1"/>
    </xf>
    <xf numFmtId="0" fontId="132" fillId="0" borderId="47" xfId="0" applyFont="1" applyBorder="1" applyAlignment="1">
      <alignment horizontal="left" vertical="center" wrapText="1"/>
    </xf>
    <xf numFmtId="0" fontId="132" fillId="0" borderId="55" xfId="0" applyFont="1" applyBorder="1" applyAlignment="1">
      <alignment horizontal="left" vertical="center" wrapText="1"/>
    </xf>
    <xf numFmtId="0" fontId="120" fillId="0" borderId="22" xfId="0" applyFont="1" applyBorder="1" applyAlignment="1">
      <alignment horizontal="left" vertical="center" wrapText="1"/>
    </xf>
    <xf numFmtId="0" fontId="120" fillId="0" borderId="23" xfId="0" applyFont="1" applyBorder="1" applyAlignment="1">
      <alignment horizontal="left" vertical="center" wrapText="1"/>
    </xf>
    <xf numFmtId="0" fontId="152" fillId="0" borderId="22" xfId="0" applyFont="1" applyBorder="1" applyAlignment="1">
      <alignment horizontal="left" vertical="center" wrapText="1"/>
    </xf>
    <xf numFmtId="0" fontId="152" fillId="0" borderId="23" xfId="0" applyFont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0" fontId="147" fillId="36" borderId="45" xfId="0" applyFont="1" applyFill="1" applyBorder="1" applyAlignment="1">
      <alignment horizontal="center" vertical="center"/>
    </xf>
    <xf numFmtId="0" fontId="147" fillId="36" borderId="34" xfId="0" applyFont="1" applyFill="1" applyBorder="1" applyAlignment="1">
      <alignment horizontal="center" vertical="center"/>
    </xf>
    <xf numFmtId="0" fontId="147" fillId="36" borderId="32" xfId="0" applyFont="1" applyFill="1" applyBorder="1" applyAlignment="1">
      <alignment horizontal="center" vertical="center"/>
    </xf>
    <xf numFmtId="0" fontId="153" fillId="0" borderId="23" xfId="0" applyFont="1" applyFill="1" applyBorder="1" applyAlignment="1">
      <alignment horizontal="left" vertical="center"/>
    </xf>
    <xf numFmtId="0" fontId="153" fillId="0" borderId="19" xfId="0" applyFont="1" applyFill="1" applyBorder="1" applyAlignment="1">
      <alignment horizontal="left" vertical="center"/>
    </xf>
    <xf numFmtId="0" fontId="86" fillId="34" borderId="0" xfId="0" applyFont="1" applyFill="1" applyBorder="1" applyAlignment="1" applyProtection="1">
      <alignment horizontal="center" vertical="center" wrapText="1"/>
      <protection locked="0"/>
    </xf>
    <xf numFmtId="0" fontId="86" fillId="34" borderId="42" xfId="0" applyFont="1" applyFill="1" applyBorder="1" applyAlignment="1" applyProtection="1">
      <alignment horizontal="center" vertical="center" wrapText="1"/>
      <protection locked="0"/>
    </xf>
    <xf numFmtId="0" fontId="116" fillId="0" borderId="45" xfId="0" applyFont="1" applyBorder="1" applyAlignment="1" applyProtection="1">
      <alignment horizontal="center" vertical="center" wrapText="1"/>
      <protection locked="0"/>
    </xf>
    <xf numFmtId="0" fontId="116" fillId="0" borderId="34" xfId="0" applyFont="1" applyBorder="1" applyAlignment="1" applyProtection="1">
      <alignment horizontal="center" vertical="center" wrapText="1"/>
      <protection locked="0"/>
    </xf>
    <xf numFmtId="0" fontId="116" fillId="0" borderId="32" xfId="0" applyFont="1" applyBorder="1" applyAlignment="1" applyProtection="1">
      <alignment horizontal="center" vertical="center" wrapText="1"/>
      <protection locked="0"/>
    </xf>
    <xf numFmtId="0" fontId="122" fillId="0" borderId="50" xfId="0" applyFont="1" applyBorder="1" applyAlignment="1" applyProtection="1">
      <alignment horizontal="left" vertical="top" wrapText="1"/>
      <protection locked="0"/>
    </xf>
    <xf numFmtId="0" fontId="122" fillId="0" borderId="15" xfId="0" applyFont="1" applyBorder="1" applyAlignment="1" applyProtection="1">
      <alignment horizontal="left" vertical="top" wrapText="1"/>
      <protection locked="0"/>
    </xf>
    <xf numFmtId="0" fontId="122" fillId="0" borderId="16" xfId="0" applyFont="1" applyBorder="1" applyAlignment="1" applyProtection="1">
      <alignment horizontal="left" vertical="top" wrapText="1"/>
      <protection locked="0"/>
    </xf>
    <xf numFmtId="0" fontId="122" fillId="0" borderId="39" xfId="0" applyFont="1" applyBorder="1" applyAlignment="1" applyProtection="1">
      <alignment horizontal="left" vertical="top" wrapText="1"/>
      <protection locked="0"/>
    </xf>
    <xf numFmtId="0" fontId="122" fillId="0" borderId="0" xfId="0" applyFont="1" applyAlignment="1" applyProtection="1">
      <alignment horizontal="left" vertical="top" wrapText="1"/>
      <protection locked="0"/>
    </xf>
    <xf numFmtId="0" fontId="122" fillId="0" borderId="42" xfId="0" applyFont="1" applyBorder="1" applyAlignment="1" applyProtection="1">
      <alignment horizontal="left" vertical="top" wrapText="1"/>
      <protection locked="0"/>
    </xf>
    <xf numFmtId="0" fontId="122" fillId="0" borderId="51" xfId="0" applyFont="1" applyBorder="1" applyAlignment="1" applyProtection="1">
      <alignment horizontal="left" vertical="top" wrapText="1"/>
      <protection locked="0"/>
    </xf>
    <xf numFmtId="0" fontId="122" fillId="0" borderId="12" xfId="0" applyFont="1" applyBorder="1" applyAlignment="1" applyProtection="1">
      <alignment horizontal="left" vertical="top" wrapText="1"/>
      <protection locked="0"/>
    </xf>
    <xf numFmtId="0" fontId="122" fillId="0" borderId="13" xfId="0" applyFont="1" applyBorder="1" applyAlignment="1" applyProtection="1">
      <alignment horizontal="left" vertical="top" wrapText="1"/>
      <protection locked="0"/>
    </xf>
    <xf numFmtId="0" fontId="147" fillId="34" borderId="37" xfId="0" applyFont="1" applyFill="1" applyBorder="1" applyAlignment="1">
      <alignment horizontal="center" vertical="center"/>
    </xf>
    <xf numFmtId="0" fontId="147" fillId="34" borderId="5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154" fillId="0" borderId="22" xfId="0" applyFont="1" applyFill="1" applyBorder="1" applyAlignment="1">
      <alignment horizontal="left" vertical="center" wrapText="1"/>
    </xf>
    <xf numFmtId="0" fontId="154" fillId="0" borderId="23" xfId="0" applyFont="1" applyFill="1" applyBorder="1" applyAlignment="1">
      <alignment horizontal="left" vertical="center" wrapText="1"/>
    </xf>
    <xf numFmtId="0" fontId="153" fillId="0" borderId="22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top" wrapText="1"/>
    </xf>
    <xf numFmtId="0" fontId="10" fillId="0" borderId="29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left" vertical="top" wrapText="1"/>
    </xf>
    <xf numFmtId="0" fontId="122" fillId="0" borderId="43" xfId="0" applyFont="1" applyFill="1" applyBorder="1" applyAlignment="1">
      <alignment horizontal="left" vertical="center" wrapText="1"/>
    </xf>
    <xf numFmtId="0" fontId="122" fillId="0" borderId="44" xfId="0" applyFont="1" applyFill="1" applyBorder="1" applyAlignment="1">
      <alignment horizontal="left" vertical="center" wrapText="1"/>
    </xf>
    <xf numFmtId="0" fontId="122" fillId="0" borderId="57" xfId="0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jpe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206</xdr:row>
      <xdr:rowOff>190500</xdr:rowOff>
    </xdr:from>
    <xdr:to>
      <xdr:col>3</xdr:col>
      <xdr:colOff>3505200</xdr:colOff>
      <xdr:row>208</xdr:row>
      <xdr:rowOff>152400</xdr:rowOff>
    </xdr:to>
    <xdr:pic>
      <xdr:nvPicPr>
        <xdr:cNvPr id="1" name="Picture 8" descr="bandeau-vins-plus-vi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224700"/>
          <a:ext cx="667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2</xdr:row>
      <xdr:rowOff>133350</xdr:rowOff>
    </xdr:from>
    <xdr:to>
      <xdr:col>9</xdr:col>
      <xdr:colOff>942975</xdr:colOff>
      <xdr:row>7</xdr:row>
      <xdr:rowOff>104775</xdr:rowOff>
    </xdr:to>
    <xdr:pic>
      <xdr:nvPicPr>
        <xdr:cNvPr id="2" name="Picture 6" descr="logo-vinsplusvins-gris foncé-rvb-300dp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82625" y="1247775"/>
          <a:ext cx="1304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4819650</xdr:colOff>
      <xdr:row>206</xdr:row>
      <xdr:rowOff>161925</xdr:rowOff>
    </xdr:from>
    <xdr:to>
      <xdr:col>9</xdr:col>
      <xdr:colOff>914400</xdr:colOff>
      <xdr:row>208</xdr:row>
      <xdr:rowOff>114300</xdr:rowOff>
    </xdr:to>
    <xdr:pic>
      <xdr:nvPicPr>
        <xdr:cNvPr id="3" name="Picture 8" descr="bandeau-vins-plus-vi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45196125"/>
          <a:ext cx="66675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22</xdr:row>
      <xdr:rowOff>47625</xdr:rowOff>
    </xdr:from>
    <xdr:to>
      <xdr:col>5</xdr:col>
      <xdr:colOff>219075</xdr:colOff>
      <xdr:row>22</xdr:row>
      <xdr:rowOff>933450</xdr:rowOff>
    </xdr:to>
    <xdr:sp>
      <xdr:nvSpPr>
        <xdr:cNvPr id="4" name="ZoneTexte 5"/>
        <xdr:cNvSpPr txBox="1">
          <a:spLocks noChangeArrowheads="1"/>
        </xdr:cNvSpPr>
      </xdr:nvSpPr>
      <xdr:spPr>
        <a:xfrm>
          <a:off x="114300" y="5086350"/>
          <a:ext cx="102965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recevoir nos autres offres, contactez-nous :</a:t>
          </a:r>
        </a:p>
      </xdr:txBody>
    </xdr:sp>
    <xdr:clientData/>
  </xdr:twoCellAnchor>
  <xdr:twoCellAnchor>
    <xdr:from>
      <xdr:col>2</xdr:col>
      <xdr:colOff>438150</xdr:colOff>
      <xdr:row>192</xdr:row>
      <xdr:rowOff>171450</xdr:rowOff>
    </xdr:from>
    <xdr:to>
      <xdr:col>8</xdr:col>
      <xdr:colOff>1028700</xdr:colOff>
      <xdr:row>198</xdr:row>
      <xdr:rowOff>9525</xdr:rowOff>
    </xdr:to>
    <xdr:sp>
      <xdr:nvSpPr>
        <xdr:cNvPr id="5" name="ZoneTexte 10"/>
        <xdr:cNvSpPr txBox="1">
          <a:spLocks noChangeArrowheads="1"/>
        </xdr:cNvSpPr>
      </xdr:nvSpPr>
      <xdr:spPr>
        <a:xfrm>
          <a:off x="438150" y="42100500"/>
          <a:ext cx="13277850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                          Pour toute commande supérieure à 750 euros, recevez en cadeau le coffret « 6 Coups de Cœur » 
</a:t>
          </a:r>
          <a:r>
            <a:rPr lang="en-US" cap="none" sz="16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                                                            </a:t>
          </a:r>
          <a:r>
            <a:rPr lang="en-US" cap="none" sz="16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Pour toute commande supérieure à 1200 euros ttc, recevez le coffret Premium « 6 Grands Terroirs de France » </a:t>
          </a:r>
        </a:p>
      </xdr:txBody>
    </xdr:sp>
    <xdr:clientData/>
  </xdr:twoCellAnchor>
  <xdr:twoCellAnchor editAs="oneCell">
    <xdr:from>
      <xdr:col>2</xdr:col>
      <xdr:colOff>161925</xdr:colOff>
      <xdr:row>191</xdr:row>
      <xdr:rowOff>200025</xdr:rowOff>
    </xdr:from>
    <xdr:to>
      <xdr:col>2</xdr:col>
      <xdr:colOff>1533525</xdr:colOff>
      <xdr:row>194</xdr:row>
      <xdr:rowOff>95250</xdr:rowOff>
    </xdr:to>
    <xdr:pic>
      <xdr:nvPicPr>
        <xdr:cNvPr id="6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41729025"/>
          <a:ext cx="1371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1771650</xdr:colOff>
      <xdr:row>193</xdr:row>
      <xdr:rowOff>238125</xdr:rowOff>
    </xdr:from>
    <xdr:to>
      <xdr:col>2</xdr:col>
      <xdr:colOff>3143250</xdr:colOff>
      <xdr:row>198</xdr:row>
      <xdr:rowOff>76200</xdr:rowOff>
    </xdr:to>
    <xdr:pic>
      <xdr:nvPicPr>
        <xdr:cNvPr id="7" name="Imag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42567225"/>
          <a:ext cx="1371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192</xdr:row>
      <xdr:rowOff>342900</xdr:rowOff>
    </xdr:from>
    <xdr:to>
      <xdr:col>9</xdr:col>
      <xdr:colOff>828675</xdr:colOff>
      <xdr:row>197</xdr:row>
      <xdr:rowOff>228600</xdr:rowOff>
    </xdr:to>
    <xdr:pic>
      <xdr:nvPicPr>
        <xdr:cNvPr id="8" name="Imag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077825" y="42271950"/>
          <a:ext cx="1495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11</xdr:row>
      <xdr:rowOff>0</xdr:rowOff>
    </xdr:from>
    <xdr:to>
      <xdr:col>9</xdr:col>
      <xdr:colOff>609600</xdr:colOff>
      <xdr:row>18</xdr:row>
      <xdr:rowOff>95250</xdr:rowOff>
    </xdr:to>
    <xdr:pic>
      <xdr:nvPicPr>
        <xdr:cNvPr id="9" name="Imag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91975" y="2828925"/>
          <a:ext cx="2362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0</xdr:row>
      <xdr:rowOff>0</xdr:rowOff>
    </xdr:from>
    <xdr:to>
      <xdr:col>13</xdr:col>
      <xdr:colOff>57150</xdr:colOff>
      <xdr:row>1</xdr:row>
      <xdr:rowOff>38100</xdr:rowOff>
    </xdr:to>
    <xdr:pic>
      <xdr:nvPicPr>
        <xdr:cNvPr id="10" name="Imag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82550" y="0"/>
          <a:ext cx="2105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2276475</xdr:colOff>
      <xdr:row>0</xdr:row>
      <xdr:rowOff>0</xdr:rowOff>
    </xdr:from>
    <xdr:to>
      <xdr:col>3</xdr:col>
      <xdr:colOff>57150</xdr:colOff>
      <xdr:row>1</xdr:row>
      <xdr:rowOff>38100</xdr:rowOff>
    </xdr:to>
    <xdr:pic>
      <xdr:nvPicPr>
        <xdr:cNvPr id="11" name="Imag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76475" y="0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638175</xdr:colOff>
      <xdr:row>0</xdr:row>
      <xdr:rowOff>0</xdr:rowOff>
    </xdr:from>
    <xdr:to>
      <xdr:col>7</xdr:col>
      <xdr:colOff>942975</xdr:colOff>
      <xdr:row>1</xdr:row>
      <xdr:rowOff>38100</xdr:rowOff>
    </xdr:to>
    <xdr:pic>
      <xdr:nvPicPr>
        <xdr:cNvPr id="12" name="Imag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715750" y="0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0</xdr:rowOff>
    </xdr:from>
    <xdr:to>
      <xdr:col>2</xdr:col>
      <xdr:colOff>2114550</xdr:colOff>
      <xdr:row>1</xdr:row>
      <xdr:rowOff>38100</xdr:rowOff>
    </xdr:to>
    <xdr:pic>
      <xdr:nvPicPr>
        <xdr:cNvPr id="13" name="Image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2114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3705225</xdr:colOff>
      <xdr:row>22</xdr:row>
      <xdr:rowOff>123825</xdr:rowOff>
    </xdr:from>
    <xdr:to>
      <xdr:col>4</xdr:col>
      <xdr:colOff>828675</xdr:colOff>
      <xdr:row>22</xdr:row>
      <xdr:rowOff>323850</xdr:rowOff>
    </xdr:to>
    <xdr:sp>
      <xdr:nvSpPr>
        <xdr:cNvPr id="14" name="ZoneTexte 20"/>
        <xdr:cNvSpPr txBox="1">
          <a:spLocks noChangeArrowheads="1"/>
        </xdr:cNvSpPr>
      </xdr:nvSpPr>
      <xdr:spPr>
        <a:xfrm>
          <a:off x="6877050" y="5162550"/>
          <a:ext cx="2447925" cy="200025"/>
        </a:xfrm>
        <a:prstGeom prst="rect">
          <a:avLst/>
        </a:prstGeom>
        <a:solidFill>
          <a:srgbClr val="F2F2F2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CHAMPAGNES</a:t>
          </a:r>
        </a:p>
      </xdr:txBody>
    </xdr:sp>
    <xdr:clientData/>
  </xdr:twoCellAnchor>
  <xdr:twoCellAnchor>
    <xdr:from>
      <xdr:col>3</xdr:col>
      <xdr:colOff>1143000</xdr:colOff>
      <xdr:row>22</xdr:row>
      <xdr:rowOff>104775</xdr:rowOff>
    </xdr:from>
    <xdr:to>
      <xdr:col>3</xdr:col>
      <xdr:colOff>3609975</xdr:colOff>
      <xdr:row>22</xdr:row>
      <xdr:rowOff>314325</xdr:rowOff>
    </xdr:to>
    <xdr:sp>
      <xdr:nvSpPr>
        <xdr:cNvPr id="15" name="ZoneTexte 21"/>
        <xdr:cNvSpPr txBox="1">
          <a:spLocks noChangeArrowheads="1"/>
        </xdr:cNvSpPr>
      </xdr:nvSpPr>
      <xdr:spPr>
        <a:xfrm>
          <a:off x="4314825" y="5143500"/>
          <a:ext cx="2466975" cy="209550"/>
        </a:xfrm>
        <a:prstGeom prst="rect">
          <a:avLst/>
        </a:prstGeom>
        <a:solidFill>
          <a:srgbClr val="F2F2F2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GRANDS CRUS ET CRUS MYTHIQUES</a:t>
          </a:r>
        </a:p>
      </xdr:txBody>
    </xdr:sp>
    <xdr:clientData/>
  </xdr:twoCellAnchor>
  <xdr:twoCellAnchor>
    <xdr:from>
      <xdr:col>7</xdr:col>
      <xdr:colOff>180975</xdr:colOff>
      <xdr:row>22</xdr:row>
      <xdr:rowOff>123825</xdr:rowOff>
    </xdr:from>
    <xdr:to>
      <xdr:col>9</xdr:col>
      <xdr:colOff>628650</xdr:colOff>
      <xdr:row>22</xdr:row>
      <xdr:rowOff>342900</xdr:rowOff>
    </xdr:to>
    <xdr:sp>
      <xdr:nvSpPr>
        <xdr:cNvPr id="16" name="ZoneTexte 22"/>
        <xdr:cNvSpPr txBox="1">
          <a:spLocks noChangeArrowheads="1"/>
        </xdr:cNvSpPr>
      </xdr:nvSpPr>
      <xdr:spPr>
        <a:xfrm>
          <a:off x="11915775" y="5162550"/>
          <a:ext cx="2457450" cy="219075"/>
        </a:xfrm>
        <a:prstGeom prst="rect">
          <a:avLst/>
        </a:prstGeom>
        <a:solidFill>
          <a:srgbClr val="F2F2F2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PRIMEURS 2019</a:t>
          </a:r>
        </a:p>
      </xdr:txBody>
    </xdr:sp>
    <xdr:clientData/>
  </xdr:twoCellAnchor>
  <xdr:twoCellAnchor>
    <xdr:from>
      <xdr:col>4</xdr:col>
      <xdr:colOff>895350</xdr:colOff>
      <xdr:row>22</xdr:row>
      <xdr:rowOff>133350</xdr:rowOff>
    </xdr:from>
    <xdr:to>
      <xdr:col>7</xdr:col>
      <xdr:colOff>104775</xdr:colOff>
      <xdr:row>22</xdr:row>
      <xdr:rowOff>342900</xdr:rowOff>
    </xdr:to>
    <xdr:sp>
      <xdr:nvSpPr>
        <xdr:cNvPr id="17" name="ZoneTexte 23"/>
        <xdr:cNvSpPr txBox="1">
          <a:spLocks noChangeArrowheads="1"/>
        </xdr:cNvSpPr>
      </xdr:nvSpPr>
      <xdr:spPr>
        <a:xfrm>
          <a:off x="9391650" y="5172075"/>
          <a:ext cx="2447925" cy="209550"/>
        </a:xfrm>
        <a:prstGeom prst="rect">
          <a:avLst/>
        </a:prstGeom>
        <a:solidFill>
          <a:srgbClr val="F2F2F2"/>
        </a:solidFill>
        <a:ln w="9525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BIO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1"/>
  <sheetViews>
    <sheetView showGridLines="0" tabSelected="1" zoomScale="80" zoomScaleNormal="80" zoomScalePageLayoutView="0" workbookViewId="0" topLeftCell="C1">
      <selection activeCell="C20" sqref="C20:J22"/>
    </sheetView>
  </sheetViews>
  <sheetFormatPr defaultColWidth="9.140625" defaultRowHeight="12.75"/>
  <cols>
    <col min="1" max="1" width="5.28125" style="1" hidden="1" customWidth="1"/>
    <col min="2" max="2" width="21.00390625" style="1" hidden="1" customWidth="1"/>
    <col min="3" max="3" width="47.57421875" style="1" customWidth="1"/>
    <col min="4" max="4" width="79.8515625" style="1" customWidth="1"/>
    <col min="5" max="5" width="25.421875" style="80" customWidth="1"/>
    <col min="6" max="6" width="13.28125" style="11" customWidth="1"/>
    <col min="7" max="7" width="9.8515625" style="1" customWidth="1"/>
    <col min="8" max="8" width="14.28125" style="1" customWidth="1"/>
    <col min="9" max="9" width="15.8515625" style="12" customWidth="1"/>
    <col min="10" max="10" width="16.28125" style="1" customWidth="1"/>
    <col min="11" max="11" width="9.140625" style="1" hidden="1" customWidth="1"/>
    <col min="12" max="12" width="6.57421875" style="104" hidden="1" customWidth="1"/>
    <col min="13" max="13" width="6.57421875" style="1" hidden="1" customWidth="1"/>
    <col min="14" max="14" width="9.140625" style="1" customWidth="1"/>
    <col min="15" max="16384" width="9.140625" style="1" customWidth="1"/>
  </cols>
  <sheetData>
    <row r="1" spans="3:11" ht="71.25" customHeight="1">
      <c r="C1" s="341" t="s">
        <v>163</v>
      </c>
      <c r="D1" s="341"/>
      <c r="E1" s="341"/>
      <c r="F1" s="341"/>
      <c r="G1" s="341"/>
      <c r="H1" s="341"/>
      <c r="I1" s="341"/>
      <c r="J1" s="342"/>
      <c r="K1"/>
    </row>
    <row r="2" spans="3:10" ht="16.5" customHeight="1" thickBot="1">
      <c r="C2" s="12"/>
      <c r="D2" s="113"/>
      <c r="E2" s="114"/>
      <c r="F2" s="115"/>
      <c r="G2" s="115"/>
      <c r="H2" s="115"/>
      <c r="I2" s="115"/>
      <c r="J2" s="115"/>
    </row>
    <row r="3" spans="3:12" s="2" customFormat="1" ht="15" customHeight="1">
      <c r="C3" s="346" t="s">
        <v>58</v>
      </c>
      <c r="D3" s="347"/>
      <c r="E3" s="347"/>
      <c r="F3" s="347"/>
      <c r="G3" s="347"/>
      <c r="H3" s="347"/>
      <c r="I3" s="347"/>
      <c r="J3" s="348"/>
      <c r="L3" s="105"/>
    </row>
    <row r="4" spans="3:12" s="2" customFormat="1" ht="15">
      <c r="C4" s="349"/>
      <c r="D4" s="350"/>
      <c r="E4" s="350"/>
      <c r="F4" s="350"/>
      <c r="G4" s="350"/>
      <c r="H4" s="350"/>
      <c r="I4" s="350"/>
      <c r="J4" s="351"/>
      <c r="L4" s="105"/>
    </row>
    <row r="5" spans="3:12" s="2" customFormat="1" ht="15">
      <c r="C5" s="349"/>
      <c r="D5" s="350"/>
      <c r="E5" s="350"/>
      <c r="F5" s="350"/>
      <c r="G5" s="350"/>
      <c r="H5" s="350"/>
      <c r="I5" s="350"/>
      <c r="J5" s="351"/>
      <c r="L5" s="105"/>
    </row>
    <row r="6" spans="3:12" s="2" customFormat="1" ht="15">
      <c r="C6" s="349"/>
      <c r="D6" s="350"/>
      <c r="E6" s="350"/>
      <c r="F6" s="350"/>
      <c r="G6" s="350"/>
      <c r="H6" s="350"/>
      <c r="I6" s="350"/>
      <c r="J6" s="351"/>
      <c r="L6" s="105"/>
    </row>
    <row r="7" spans="3:12" s="2" customFormat="1" ht="15">
      <c r="C7" s="349"/>
      <c r="D7" s="350"/>
      <c r="E7" s="350"/>
      <c r="F7" s="350"/>
      <c r="G7" s="350"/>
      <c r="H7" s="350"/>
      <c r="I7" s="350"/>
      <c r="J7" s="351"/>
      <c r="L7" s="105"/>
    </row>
    <row r="8" spans="3:12" s="2" customFormat="1" ht="15">
      <c r="C8" s="349"/>
      <c r="D8" s="350"/>
      <c r="E8" s="350"/>
      <c r="F8" s="350"/>
      <c r="G8" s="350"/>
      <c r="H8" s="350"/>
      <c r="I8" s="350"/>
      <c r="J8" s="351"/>
      <c r="L8" s="105"/>
    </row>
    <row r="9" spans="3:12" s="2" customFormat="1" ht="15">
      <c r="C9" s="349"/>
      <c r="D9" s="350"/>
      <c r="E9" s="350"/>
      <c r="F9" s="350"/>
      <c r="G9" s="350"/>
      <c r="H9" s="350"/>
      <c r="I9" s="350"/>
      <c r="J9" s="351"/>
      <c r="L9" s="105"/>
    </row>
    <row r="10" spans="3:12" s="2" customFormat="1" ht="15">
      <c r="C10" s="349"/>
      <c r="D10" s="350"/>
      <c r="E10" s="350"/>
      <c r="F10" s="350"/>
      <c r="G10" s="350"/>
      <c r="H10" s="350"/>
      <c r="I10" s="350"/>
      <c r="J10" s="351"/>
      <c r="L10" s="105"/>
    </row>
    <row r="11" spans="3:12" s="2" customFormat="1" ht="15">
      <c r="C11" s="349"/>
      <c r="D11" s="350"/>
      <c r="E11" s="350"/>
      <c r="F11" s="350"/>
      <c r="G11" s="350"/>
      <c r="H11" s="350"/>
      <c r="I11" s="350"/>
      <c r="J11" s="351"/>
      <c r="L11" s="105"/>
    </row>
    <row r="12" spans="3:12" s="2" customFormat="1" ht="15">
      <c r="C12" s="349"/>
      <c r="D12" s="350"/>
      <c r="E12" s="350"/>
      <c r="F12" s="350"/>
      <c r="G12" s="350"/>
      <c r="H12" s="350"/>
      <c r="I12" s="350"/>
      <c r="J12" s="351"/>
      <c r="L12" s="105"/>
    </row>
    <row r="13" spans="3:12" s="2" customFormat="1" ht="15">
      <c r="C13" s="349"/>
      <c r="D13" s="350"/>
      <c r="E13" s="350"/>
      <c r="F13" s="350"/>
      <c r="G13" s="350"/>
      <c r="H13" s="350"/>
      <c r="I13" s="350"/>
      <c r="J13" s="351"/>
      <c r="L13" s="105"/>
    </row>
    <row r="14" spans="3:12" s="2" customFormat="1" ht="15">
      <c r="C14" s="349"/>
      <c r="D14" s="350"/>
      <c r="E14" s="350"/>
      <c r="F14" s="350"/>
      <c r="G14" s="350"/>
      <c r="H14" s="350"/>
      <c r="I14" s="350"/>
      <c r="J14" s="351"/>
      <c r="L14" s="105"/>
    </row>
    <row r="15" spans="3:12" s="2" customFormat="1" ht="15">
      <c r="C15" s="349"/>
      <c r="D15" s="350"/>
      <c r="E15" s="350"/>
      <c r="F15" s="350"/>
      <c r="G15" s="350"/>
      <c r="H15" s="350"/>
      <c r="I15" s="350"/>
      <c r="J15" s="351"/>
      <c r="L15" s="105"/>
    </row>
    <row r="16" spans="3:12" s="2" customFormat="1" ht="15">
      <c r="C16" s="349"/>
      <c r="D16" s="350"/>
      <c r="E16" s="350"/>
      <c r="F16" s="350"/>
      <c r="G16" s="350"/>
      <c r="H16" s="350"/>
      <c r="I16" s="350"/>
      <c r="J16" s="351"/>
      <c r="L16" s="105"/>
    </row>
    <row r="17" spans="3:12" s="2" customFormat="1" ht="15">
      <c r="C17" s="349"/>
      <c r="D17" s="350"/>
      <c r="E17" s="350"/>
      <c r="F17" s="350"/>
      <c r="G17" s="350"/>
      <c r="H17" s="350"/>
      <c r="I17" s="350"/>
      <c r="J17" s="351"/>
      <c r="L17" s="105"/>
    </row>
    <row r="18" spans="3:12" s="2" customFormat="1" ht="15">
      <c r="C18" s="349"/>
      <c r="D18" s="350"/>
      <c r="E18" s="350"/>
      <c r="F18" s="350"/>
      <c r="G18" s="350"/>
      <c r="H18" s="350"/>
      <c r="I18" s="350"/>
      <c r="J18" s="351"/>
      <c r="L18" s="105"/>
    </row>
    <row r="19" spans="3:12" s="2" customFormat="1" ht="30" customHeight="1" thickBot="1">
      <c r="C19" s="352"/>
      <c r="D19" s="353"/>
      <c r="E19" s="353"/>
      <c r="F19" s="353"/>
      <c r="G19" s="353"/>
      <c r="H19" s="353"/>
      <c r="I19" s="353"/>
      <c r="J19" s="354"/>
      <c r="L19" s="105"/>
    </row>
    <row r="20" spans="3:12" s="2" customFormat="1" ht="15.75" customHeight="1">
      <c r="C20" s="273" t="s">
        <v>315</v>
      </c>
      <c r="D20" s="274"/>
      <c r="E20" s="274"/>
      <c r="F20" s="274"/>
      <c r="G20" s="274"/>
      <c r="H20" s="274"/>
      <c r="I20" s="274"/>
      <c r="J20" s="275"/>
      <c r="L20" s="105"/>
    </row>
    <row r="21" spans="3:12" s="2" customFormat="1" ht="15.75" customHeight="1">
      <c r="C21" s="276"/>
      <c r="D21" s="277"/>
      <c r="E21" s="277"/>
      <c r="F21" s="277"/>
      <c r="G21" s="277"/>
      <c r="H21" s="277"/>
      <c r="I21" s="277"/>
      <c r="J21" s="278"/>
      <c r="L21" s="105"/>
    </row>
    <row r="22" spans="3:12" s="17" customFormat="1" ht="7.5" customHeight="1" thickBot="1">
      <c r="C22" s="279"/>
      <c r="D22" s="280"/>
      <c r="E22" s="280"/>
      <c r="F22" s="280"/>
      <c r="G22" s="280"/>
      <c r="H22" s="280"/>
      <c r="I22" s="280"/>
      <c r="J22" s="281"/>
      <c r="L22" s="105"/>
    </row>
    <row r="23" spans="3:10" s="17" customFormat="1" ht="104.25" customHeight="1" thickBot="1">
      <c r="C23" s="343" t="s">
        <v>168</v>
      </c>
      <c r="D23" s="344"/>
      <c r="E23" s="344"/>
      <c r="F23" s="344"/>
      <c r="G23" s="344"/>
      <c r="H23" s="344"/>
      <c r="I23" s="344"/>
      <c r="J23" s="345"/>
    </row>
    <row r="24" spans="3:12" s="18" customFormat="1" ht="36" customHeight="1" thickBot="1">
      <c r="C24" s="355" t="s">
        <v>3</v>
      </c>
      <c r="D24" s="356"/>
      <c r="E24" s="162"/>
      <c r="F24" s="166" t="s">
        <v>9</v>
      </c>
      <c r="G24" s="163" t="s">
        <v>7</v>
      </c>
      <c r="H24" s="163" t="s">
        <v>0</v>
      </c>
      <c r="I24" s="164" t="s">
        <v>1</v>
      </c>
      <c r="J24" s="165" t="s">
        <v>8</v>
      </c>
      <c r="L24" s="53"/>
    </row>
    <row r="25" spans="3:12" s="37" customFormat="1" ht="16.5" customHeight="1">
      <c r="C25" s="82" t="s">
        <v>27</v>
      </c>
      <c r="D25" s="83"/>
      <c r="E25" s="83"/>
      <c r="F25" s="83"/>
      <c r="G25" s="83"/>
      <c r="H25" s="83"/>
      <c r="I25" s="83"/>
      <c r="J25" s="84"/>
      <c r="L25" s="106"/>
    </row>
    <row r="26" spans="2:13" s="37" customFormat="1" ht="15.75" customHeight="1">
      <c r="B26" s="112" t="s">
        <v>253</v>
      </c>
      <c r="C26" s="235" t="s">
        <v>212</v>
      </c>
      <c r="D26" s="248"/>
      <c r="E26" s="98"/>
      <c r="F26" s="22">
        <v>9.5</v>
      </c>
      <c r="G26" s="23">
        <v>6</v>
      </c>
      <c r="H26" s="24">
        <v>6</v>
      </c>
      <c r="I26" s="38"/>
      <c r="J26" s="30">
        <f>G26*H26*I26</f>
        <v>0</v>
      </c>
      <c r="K26" s="141"/>
      <c r="L26" s="107">
        <f>G26*H26*I26</f>
        <v>0</v>
      </c>
      <c r="M26" s="109">
        <f>F26*H26*I26</f>
        <v>0</v>
      </c>
    </row>
    <row r="27" spans="1:13" s="36" customFormat="1" ht="15.75" customHeight="1">
      <c r="A27" s="37"/>
      <c r="B27" s="37" t="s">
        <v>216</v>
      </c>
      <c r="C27" s="180" t="s">
        <v>213</v>
      </c>
      <c r="D27" s="181"/>
      <c r="E27" s="182"/>
      <c r="F27" s="35">
        <v>19</v>
      </c>
      <c r="G27" s="183">
        <v>14</v>
      </c>
      <c r="H27" s="24">
        <v>6</v>
      </c>
      <c r="I27" s="38"/>
      <c r="J27" s="129">
        <f>G27*H27*I27</f>
        <v>0</v>
      </c>
      <c r="K27" s="141"/>
      <c r="L27" s="107">
        <f aca="true" t="shared" si="0" ref="L27:L88">G27*H27*I27</f>
        <v>0</v>
      </c>
      <c r="M27" s="109">
        <f aca="true" t="shared" si="1" ref="M27:M92">F27*H27*I27</f>
        <v>0</v>
      </c>
    </row>
    <row r="28" spans="3:13" s="37" customFormat="1" ht="18" customHeight="1">
      <c r="C28" s="95" t="s">
        <v>28</v>
      </c>
      <c r="D28" s="96"/>
      <c r="E28" s="96"/>
      <c r="F28" s="282"/>
      <c r="G28" s="282"/>
      <c r="H28" s="282"/>
      <c r="I28" s="282"/>
      <c r="J28" s="283"/>
      <c r="K28" s="141"/>
      <c r="L28" s="107">
        <f t="shared" si="0"/>
        <v>0</v>
      </c>
      <c r="M28" s="109">
        <f t="shared" si="1"/>
        <v>0</v>
      </c>
    </row>
    <row r="29" spans="1:13" s="152" customFormat="1" ht="15.75" customHeight="1">
      <c r="A29" s="146"/>
      <c r="B29" s="146" t="s">
        <v>62</v>
      </c>
      <c r="C29" s="270" t="s">
        <v>243</v>
      </c>
      <c r="D29" s="271"/>
      <c r="E29" s="147"/>
      <c r="F29" s="148">
        <v>9</v>
      </c>
      <c r="G29" s="149">
        <v>5.5</v>
      </c>
      <c r="H29" s="24">
        <v>6</v>
      </c>
      <c r="I29" s="150"/>
      <c r="J29" s="151">
        <f aca="true" t="shared" si="2" ref="J29:J44">G29*H29*I29</f>
        <v>0</v>
      </c>
      <c r="K29" s="141"/>
      <c r="L29" s="107">
        <f t="shared" si="0"/>
        <v>0</v>
      </c>
      <c r="M29" s="109">
        <f t="shared" si="1"/>
        <v>0</v>
      </c>
    </row>
    <row r="30" spans="2:13" s="37" customFormat="1" ht="15.75" customHeight="1">
      <c r="B30" s="126" t="s">
        <v>86</v>
      </c>
      <c r="C30" s="260" t="s">
        <v>87</v>
      </c>
      <c r="D30" s="261"/>
      <c r="E30" s="71"/>
      <c r="F30" s="22">
        <v>9.5</v>
      </c>
      <c r="G30" s="23">
        <v>6.5</v>
      </c>
      <c r="H30" s="24">
        <v>6</v>
      </c>
      <c r="I30" s="38"/>
      <c r="J30" s="30">
        <f t="shared" si="2"/>
        <v>0</v>
      </c>
      <c r="K30" s="141"/>
      <c r="L30" s="107">
        <f t="shared" si="0"/>
        <v>0</v>
      </c>
      <c r="M30" s="109">
        <f t="shared" si="1"/>
        <v>0</v>
      </c>
    </row>
    <row r="31" spans="1:13" s="152" customFormat="1" ht="15.75" customHeight="1">
      <c r="A31" s="146"/>
      <c r="B31" s="112" t="s">
        <v>254</v>
      </c>
      <c r="C31" s="235" t="s">
        <v>142</v>
      </c>
      <c r="D31" s="257"/>
      <c r="E31" s="167" t="s">
        <v>38</v>
      </c>
      <c r="F31" s="148">
        <v>10</v>
      </c>
      <c r="G31" s="149">
        <v>6.5</v>
      </c>
      <c r="H31" s="24">
        <v>6</v>
      </c>
      <c r="I31" s="150"/>
      <c r="J31" s="151">
        <f t="shared" si="2"/>
        <v>0</v>
      </c>
      <c r="K31" s="141"/>
      <c r="L31" s="107">
        <f t="shared" si="0"/>
        <v>0</v>
      </c>
      <c r="M31" s="109">
        <f t="shared" si="1"/>
        <v>0</v>
      </c>
    </row>
    <row r="32" spans="1:13" s="36" customFormat="1" ht="15.75" customHeight="1">
      <c r="A32" s="37"/>
      <c r="B32" s="126" t="s">
        <v>112</v>
      </c>
      <c r="C32" s="241" t="s">
        <v>290</v>
      </c>
      <c r="D32" s="261"/>
      <c r="E32" s="71"/>
      <c r="F32" s="35">
        <v>11.5</v>
      </c>
      <c r="G32" s="111">
        <v>8.5</v>
      </c>
      <c r="H32" s="24">
        <v>6</v>
      </c>
      <c r="I32" s="38"/>
      <c r="J32" s="30">
        <f t="shared" si="2"/>
        <v>0</v>
      </c>
      <c r="K32" s="141"/>
      <c r="L32" s="107">
        <f t="shared" si="0"/>
        <v>0</v>
      </c>
      <c r="M32" s="109">
        <f t="shared" si="1"/>
        <v>0</v>
      </c>
    </row>
    <row r="33" spans="1:13" s="36" customFormat="1" ht="15.75" customHeight="1">
      <c r="A33" s="37"/>
      <c r="B33" s="126" t="s">
        <v>255</v>
      </c>
      <c r="C33" s="245" t="s">
        <v>289</v>
      </c>
      <c r="D33" s="246"/>
      <c r="E33" s="71"/>
      <c r="F33" s="35">
        <v>13</v>
      </c>
      <c r="G33" s="111">
        <v>9.5</v>
      </c>
      <c r="H33" s="24">
        <v>6</v>
      </c>
      <c r="I33" s="38"/>
      <c r="J33" s="30">
        <f t="shared" si="2"/>
        <v>0</v>
      </c>
      <c r="K33" s="141"/>
      <c r="L33" s="107">
        <f t="shared" si="0"/>
        <v>0</v>
      </c>
      <c r="M33" s="109">
        <f t="shared" si="1"/>
        <v>0</v>
      </c>
    </row>
    <row r="34" spans="2:13" s="130" customFormat="1" ht="15.75">
      <c r="B34" s="186" t="s">
        <v>61</v>
      </c>
      <c r="C34" s="245" t="s">
        <v>244</v>
      </c>
      <c r="D34" s="236"/>
      <c r="E34" s="170" t="s">
        <v>38</v>
      </c>
      <c r="F34" s="58">
        <v>15.5</v>
      </c>
      <c r="G34" s="59">
        <v>11</v>
      </c>
      <c r="H34" s="173">
        <v>6</v>
      </c>
      <c r="I34" s="60"/>
      <c r="J34" s="61">
        <f t="shared" si="2"/>
        <v>0</v>
      </c>
      <c r="K34" s="187"/>
      <c r="L34" s="188">
        <f t="shared" si="0"/>
        <v>0</v>
      </c>
      <c r="M34" s="223">
        <f t="shared" si="1"/>
        <v>0</v>
      </c>
    </row>
    <row r="35" spans="2:13" s="37" customFormat="1" ht="15.75" customHeight="1">
      <c r="B35" s="37" t="s">
        <v>26</v>
      </c>
      <c r="C35" s="260" t="s">
        <v>110</v>
      </c>
      <c r="D35" s="261"/>
      <c r="F35" s="22">
        <v>16</v>
      </c>
      <c r="G35" s="23">
        <v>11.5</v>
      </c>
      <c r="H35" s="24">
        <v>6</v>
      </c>
      <c r="I35" s="38"/>
      <c r="J35" s="30">
        <f>G35*H35*I35</f>
        <v>0</v>
      </c>
      <c r="K35" s="141"/>
      <c r="L35" s="107">
        <f t="shared" si="0"/>
        <v>0</v>
      </c>
      <c r="M35" s="109">
        <f t="shared" si="1"/>
        <v>0</v>
      </c>
    </row>
    <row r="36" spans="2:13" s="37" customFormat="1" ht="15.75">
      <c r="B36" s="126" t="s">
        <v>88</v>
      </c>
      <c r="C36" s="260" t="s">
        <v>173</v>
      </c>
      <c r="D36" s="261"/>
      <c r="E36" s="71"/>
      <c r="F36" s="22">
        <v>17</v>
      </c>
      <c r="G36" s="23">
        <v>13</v>
      </c>
      <c r="H36" s="24">
        <v>12</v>
      </c>
      <c r="I36" s="38"/>
      <c r="J36" s="30">
        <f t="shared" si="2"/>
        <v>0</v>
      </c>
      <c r="K36" s="141"/>
      <c r="L36" s="107">
        <f t="shared" si="0"/>
        <v>0</v>
      </c>
      <c r="M36" s="109">
        <f t="shared" si="1"/>
        <v>0</v>
      </c>
    </row>
    <row r="37" spans="1:13" s="131" customFormat="1" ht="15.75" customHeight="1">
      <c r="A37" s="130"/>
      <c r="B37" s="130" t="s">
        <v>256</v>
      </c>
      <c r="C37" s="235" t="s">
        <v>240</v>
      </c>
      <c r="D37" s="257"/>
      <c r="E37" s="132"/>
      <c r="F37" s="62">
        <v>19</v>
      </c>
      <c r="G37" s="59">
        <v>13.5</v>
      </c>
      <c r="H37" s="24">
        <v>6</v>
      </c>
      <c r="I37" s="60"/>
      <c r="J37" s="61">
        <f t="shared" si="2"/>
        <v>0</v>
      </c>
      <c r="K37" s="141"/>
      <c r="L37" s="107">
        <f t="shared" si="0"/>
        <v>0</v>
      </c>
      <c r="M37" s="109">
        <f t="shared" si="1"/>
        <v>0</v>
      </c>
    </row>
    <row r="38" spans="2:13" s="37" customFormat="1" ht="15.75" customHeight="1">
      <c r="B38" s="37" t="s">
        <v>45</v>
      </c>
      <c r="C38" s="260" t="s">
        <v>164</v>
      </c>
      <c r="D38" s="261"/>
      <c r="E38" s="71"/>
      <c r="F38" s="22">
        <v>20</v>
      </c>
      <c r="G38" s="23">
        <v>15.5</v>
      </c>
      <c r="H38" s="24">
        <v>6</v>
      </c>
      <c r="I38" s="38"/>
      <c r="J38" s="30">
        <f>G38*H38*I38</f>
        <v>0</v>
      </c>
      <c r="K38" s="141"/>
      <c r="L38" s="107">
        <f t="shared" si="0"/>
        <v>0</v>
      </c>
      <c r="M38" s="109">
        <f t="shared" si="1"/>
        <v>0</v>
      </c>
    </row>
    <row r="39" spans="1:13" s="36" customFormat="1" ht="15.75" customHeight="1">
      <c r="A39" s="37"/>
      <c r="B39" s="126" t="s">
        <v>89</v>
      </c>
      <c r="C39" s="260" t="s">
        <v>90</v>
      </c>
      <c r="D39" s="252"/>
      <c r="E39" s="167" t="s">
        <v>38</v>
      </c>
      <c r="F39" s="35">
        <v>21</v>
      </c>
      <c r="G39" s="111">
        <v>16</v>
      </c>
      <c r="H39" s="24">
        <v>6</v>
      </c>
      <c r="I39" s="38"/>
      <c r="J39" s="30">
        <f>G39*H39*I39</f>
        <v>0</v>
      </c>
      <c r="K39" s="141"/>
      <c r="L39" s="107">
        <f t="shared" si="0"/>
        <v>0</v>
      </c>
      <c r="M39" s="109">
        <f t="shared" si="1"/>
        <v>0</v>
      </c>
    </row>
    <row r="40" spans="2:13" s="37" customFormat="1" ht="15.75" customHeight="1">
      <c r="B40" s="126" t="s">
        <v>91</v>
      </c>
      <c r="C40" s="260" t="s">
        <v>92</v>
      </c>
      <c r="D40" s="261"/>
      <c r="E40" s="101"/>
      <c r="F40" s="22">
        <v>23</v>
      </c>
      <c r="G40" s="23">
        <v>17</v>
      </c>
      <c r="H40" s="24">
        <v>6</v>
      </c>
      <c r="I40" s="38"/>
      <c r="J40" s="30">
        <f>G40*H40*I40</f>
        <v>0</v>
      </c>
      <c r="K40" s="141"/>
      <c r="L40" s="107">
        <f t="shared" si="0"/>
        <v>0</v>
      </c>
      <c r="M40" s="109">
        <f t="shared" si="1"/>
        <v>0</v>
      </c>
    </row>
    <row r="41" spans="1:13" s="131" customFormat="1" ht="15.75" customHeight="1">
      <c r="A41" s="130"/>
      <c r="B41" s="130" t="s">
        <v>63</v>
      </c>
      <c r="C41" s="235" t="s">
        <v>291</v>
      </c>
      <c r="D41" s="257"/>
      <c r="E41" s="72"/>
      <c r="F41" s="62">
        <v>24</v>
      </c>
      <c r="G41" s="63">
        <v>17</v>
      </c>
      <c r="H41" s="24">
        <v>6</v>
      </c>
      <c r="I41" s="60"/>
      <c r="J41" s="61">
        <f t="shared" si="2"/>
        <v>0</v>
      </c>
      <c r="K41" s="141"/>
      <c r="L41" s="107">
        <f t="shared" si="0"/>
        <v>0</v>
      </c>
      <c r="M41" s="109">
        <f t="shared" si="1"/>
        <v>0</v>
      </c>
    </row>
    <row r="42" spans="1:13" s="36" customFormat="1" ht="15.75" customHeight="1">
      <c r="A42" s="37"/>
      <c r="B42" s="126" t="s">
        <v>93</v>
      </c>
      <c r="C42" s="235" t="s">
        <v>218</v>
      </c>
      <c r="D42" s="257"/>
      <c r="E42" s="97"/>
      <c r="F42" s="62">
        <v>24</v>
      </c>
      <c r="G42" s="63">
        <v>18</v>
      </c>
      <c r="H42" s="24">
        <v>6</v>
      </c>
      <c r="I42" s="38"/>
      <c r="J42" s="30">
        <f t="shared" si="2"/>
        <v>0</v>
      </c>
      <c r="K42" s="141"/>
      <c r="L42" s="107">
        <f t="shared" si="0"/>
        <v>0</v>
      </c>
      <c r="M42" s="109">
        <f t="shared" si="1"/>
        <v>0</v>
      </c>
    </row>
    <row r="43" spans="1:13" s="36" customFormat="1" ht="15.75" customHeight="1">
      <c r="A43" s="37"/>
      <c r="B43" s="126" t="s">
        <v>94</v>
      </c>
      <c r="C43" s="260" t="s">
        <v>175</v>
      </c>
      <c r="D43" s="252"/>
      <c r="E43" s="97"/>
      <c r="F43" s="62">
        <v>24.5</v>
      </c>
      <c r="G43" s="63">
        <v>19</v>
      </c>
      <c r="H43" s="24">
        <v>6</v>
      </c>
      <c r="I43" s="38"/>
      <c r="J43" s="30">
        <f t="shared" si="2"/>
        <v>0</v>
      </c>
      <c r="K43" s="141"/>
      <c r="L43" s="107">
        <f t="shared" si="0"/>
        <v>0</v>
      </c>
      <c r="M43" s="109">
        <f t="shared" si="1"/>
        <v>0</v>
      </c>
    </row>
    <row r="44" spans="2:13" s="37" customFormat="1" ht="15.75" customHeight="1">
      <c r="B44" s="126" t="s">
        <v>95</v>
      </c>
      <c r="C44" s="260" t="s">
        <v>292</v>
      </c>
      <c r="D44" s="252"/>
      <c r="E44" s="167" t="s">
        <v>38</v>
      </c>
      <c r="F44" s="22">
        <v>28</v>
      </c>
      <c r="G44" s="23">
        <v>22</v>
      </c>
      <c r="H44" s="24">
        <v>6</v>
      </c>
      <c r="I44" s="38"/>
      <c r="J44" s="30">
        <f t="shared" si="2"/>
        <v>0</v>
      </c>
      <c r="K44" s="141"/>
      <c r="L44" s="107">
        <f t="shared" si="0"/>
        <v>0</v>
      </c>
      <c r="M44" s="109">
        <f t="shared" si="1"/>
        <v>0</v>
      </c>
    </row>
    <row r="45" spans="1:13" s="36" customFormat="1" ht="15.75" customHeight="1">
      <c r="A45" s="37"/>
      <c r="B45" s="37" t="s">
        <v>46</v>
      </c>
      <c r="C45" s="260" t="s">
        <v>40</v>
      </c>
      <c r="D45" s="252"/>
      <c r="E45" s="72"/>
      <c r="F45" s="62">
        <v>29</v>
      </c>
      <c r="G45" s="63">
        <v>22</v>
      </c>
      <c r="H45" s="24">
        <v>6</v>
      </c>
      <c r="I45" s="60"/>
      <c r="J45" s="30">
        <f aca="true" t="shared" si="3" ref="J45:J56">G45*H45*I45</f>
        <v>0</v>
      </c>
      <c r="K45" s="141"/>
      <c r="L45" s="107">
        <f t="shared" si="0"/>
        <v>0</v>
      </c>
      <c r="M45" s="109">
        <f t="shared" si="1"/>
        <v>0</v>
      </c>
    </row>
    <row r="46" spans="1:13" s="131" customFormat="1" ht="16.5" customHeight="1">
      <c r="A46" s="130"/>
      <c r="B46" s="130" t="s">
        <v>64</v>
      </c>
      <c r="C46" s="235" t="s">
        <v>176</v>
      </c>
      <c r="D46" s="257"/>
      <c r="F46" s="62">
        <v>29</v>
      </c>
      <c r="G46" s="59">
        <v>22.5</v>
      </c>
      <c r="H46" s="24">
        <v>6</v>
      </c>
      <c r="I46" s="60"/>
      <c r="J46" s="61">
        <f t="shared" si="3"/>
        <v>0</v>
      </c>
      <c r="K46" s="141"/>
      <c r="L46" s="107">
        <f t="shared" si="0"/>
        <v>0</v>
      </c>
      <c r="M46" s="109">
        <f t="shared" si="1"/>
        <v>0</v>
      </c>
    </row>
    <row r="47" spans="2:13" s="37" customFormat="1" ht="15.75" customHeight="1">
      <c r="B47" s="126" t="s">
        <v>113</v>
      </c>
      <c r="C47" s="260" t="s">
        <v>245</v>
      </c>
      <c r="D47" s="252"/>
      <c r="E47" s="71"/>
      <c r="F47" s="58">
        <v>29</v>
      </c>
      <c r="G47" s="23">
        <v>24</v>
      </c>
      <c r="H47" s="24">
        <v>6</v>
      </c>
      <c r="I47" s="38"/>
      <c r="J47" s="30">
        <f t="shared" si="3"/>
        <v>0</v>
      </c>
      <c r="K47" s="141"/>
      <c r="L47" s="107">
        <f t="shared" si="0"/>
        <v>0</v>
      </c>
      <c r="M47" s="109">
        <f t="shared" si="1"/>
        <v>0</v>
      </c>
    </row>
    <row r="48" spans="1:13" s="36" customFormat="1" ht="15.75" customHeight="1">
      <c r="A48" s="37"/>
      <c r="B48" s="37" t="s">
        <v>47</v>
      </c>
      <c r="C48" s="260" t="s">
        <v>177</v>
      </c>
      <c r="D48" s="252"/>
      <c r="E48" s="97"/>
      <c r="F48" s="62">
        <v>33</v>
      </c>
      <c r="G48" s="63">
        <v>25</v>
      </c>
      <c r="H48" s="24">
        <v>6</v>
      </c>
      <c r="I48" s="60"/>
      <c r="J48" s="30">
        <f t="shared" si="3"/>
        <v>0</v>
      </c>
      <c r="K48" s="141"/>
      <c r="L48" s="107">
        <f t="shared" si="0"/>
        <v>0</v>
      </c>
      <c r="M48" s="109">
        <f t="shared" si="1"/>
        <v>0</v>
      </c>
    </row>
    <row r="49" spans="1:13" s="36" customFormat="1" ht="15.75" customHeight="1">
      <c r="A49" s="37"/>
      <c r="B49" s="37" t="s">
        <v>135</v>
      </c>
      <c r="C49" s="357" t="s">
        <v>293</v>
      </c>
      <c r="D49" s="358"/>
      <c r="E49" s="97"/>
      <c r="F49" s="62">
        <v>36</v>
      </c>
      <c r="G49" s="63">
        <v>28</v>
      </c>
      <c r="H49" s="24">
        <v>12</v>
      </c>
      <c r="I49" s="60"/>
      <c r="J49" s="30">
        <f t="shared" si="3"/>
        <v>0</v>
      </c>
      <c r="K49" s="141"/>
      <c r="L49" s="107">
        <f t="shared" si="0"/>
        <v>0</v>
      </c>
      <c r="M49" s="109">
        <f t="shared" si="1"/>
        <v>0</v>
      </c>
    </row>
    <row r="50" spans="1:13" s="36" customFormat="1" ht="15.75" customHeight="1">
      <c r="A50" s="37"/>
      <c r="B50" s="37" t="s">
        <v>198</v>
      </c>
      <c r="C50" s="157" t="s">
        <v>246</v>
      </c>
      <c r="D50" s="160"/>
      <c r="E50" s="167" t="s">
        <v>38</v>
      </c>
      <c r="F50" s="62">
        <v>42</v>
      </c>
      <c r="G50" s="63">
        <v>32</v>
      </c>
      <c r="H50" s="24">
        <v>6</v>
      </c>
      <c r="I50" s="60"/>
      <c r="J50" s="30">
        <f t="shared" si="3"/>
        <v>0</v>
      </c>
      <c r="K50" s="141"/>
      <c r="L50" s="107">
        <f t="shared" si="0"/>
        <v>0</v>
      </c>
      <c r="M50" s="109">
        <f t="shared" si="1"/>
        <v>0</v>
      </c>
    </row>
    <row r="51" spans="1:13" s="36" customFormat="1" ht="15.75" customHeight="1">
      <c r="A51" s="37"/>
      <c r="B51" s="127" t="s">
        <v>54</v>
      </c>
      <c r="C51" s="260" t="s">
        <v>174</v>
      </c>
      <c r="D51" s="252"/>
      <c r="E51" s="71"/>
      <c r="F51" s="62">
        <v>48</v>
      </c>
      <c r="G51" s="111">
        <v>37</v>
      </c>
      <c r="H51" s="24">
        <v>6</v>
      </c>
      <c r="I51" s="38"/>
      <c r="J51" s="30">
        <f t="shared" si="3"/>
        <v>0</v>
      </c>
      <c r="K51" s="141"/>
      <c r="L51" s="107">
        <f t="shared" si="0"/>
        <v>0</v>
      </c>
      <c r="M51" s="109">
        <f t="shared" si="1"/>
        <v>0</v>
      </c>
    </row>
    <row r="52" spans="2:13" s="146" customFormat="1" ht="15.75" customHeight="1">
      <c r="B52" s="146" t="s">
        <v>136</v>
      </c>
      <c r="C52" s="158" t="s">
        <v>165</v>
      </c>
      <c r="D52" s="156"/>
      <c r="E52" s="147"/>
      <c r="F52" s="58">
        <v>52</v>
      </c>
      <c r="G52" s="153">
        <v>43</v>
      </c>
      <c r="H52" s="24">
        <v>6</v>
      </c>
      <c r="I52" s="154"/>
      <c r="J52" s="151">
        <f t="shared" si="3"/>
        <v>0</v>
      </c>
      <c r="K52" s="141"/>
      <c r="L52" s="107">
        <f t="shared" si="0"/>
        <v>0</v>
      </c>
      <c r="M52" s="109">
        <f t="shared" si="1"/>
        <v>0</v>
      </c>
    </row>
    <row r="53" spans="2:13" s="146" customFormat="1" ht="15.75" customHeight="1">
      <c r="B53" s="146" t="s">
        <v>215</v>
      </c>
      <c r="C53" s="235" t="s">
        <v>214</v>
      </c>
      <c r="D53" s="236"/>
      <c r="E53" s="167" t="s">
        <v>38</v>
      </c>
      <c r="F53" s="58">
        <v>68</v>
      </c>
      <c r="G53" s="153">
        <v>52</v>
      </c>
      <c r="H53" s="24">
        <v>6</v>
      </c>
      <c r="I53" s="154"/>
      <c r="J53" s="151">
        <f>G53*H53*I53</f>
        <v>0</v>
      </c>
      <c r="K53" s="141"/>
      <c r="L53" s="107">
        <f t="shared" si="0"/>
        <v>0</v>
      </c>
      <c r="M53" s="109">
        <f t="shared" si="1"/>
        <v>0</v>
      </c>
    </row>
    <row r="54" spans="2:13" s="130" customFormat="1" ht="15.75" customHeight="1">
      <c r="B54" s="186" t="s">
        <v>96</v>
      </c>
      <c r="C54" s="235" t="s">
        <v>247</v>
      </c>
      <c r="D54" s="257"/>
      <c r="E54" s="72"/>
      <c r="F54" s="58">
        <v>80</v>
      </c>
      <c r="G54" s="59">
        <v>63</v>
      </c>
      <c r="H54" s="173">
        <v>6</v>
      </c>
      <c r="I54" s="60"/>
      <c r="J54" s="61">
        <f>G54*H54*I54</f>
        <v>0</v>
      </c>
      <c r="K54" s="187"/>
      <c r="L54" s="188">
        <f t="shared" si="0"/>
        <v>0</v>
      </c>
      <c r="M54" s="109">
        <f t="shared" si="1"/>
        <v>0</v>
      </c>
    </row>
    <row r="55" spans="2:13" s="130" customFormat="1" ht="15.75" customHeight="1">
      <c r="B55" s="186"/>
      <c r="C55" s="235" t="s">
        <v>285</v>
      </c>
      <c r="D55" s="236"/>
      <c r="E55" s="170" t="s">
        <v>38</v>
      </c>
      <c r="F55" s="58">
        <v>105</v>
      </c>
      <c r="G55" s="59">
        <v>79</v>
      </c>
      <c r="H55" s="173">
        <v>6</v>
      </c>
      <c r="I55" s="60"/>
      <c r="J55" s="61">
        <f>G55*H55*I55</f>
        <v>0</v>
      </c>
      <c r="K55" s="187"/>
      <c r="L55" s="188">
        <f>G55*H55*I55</f>
        <v>0</v>
      </c>
      <c r="M55" s="109">
        <f>F55*H55*I55</f>
        <v>0</v>
      </c>
    </row>
    <row r="56" spans="2:13" s="130" customFormat="1" ht="15.75" customHeight="1" thickBot="1">
      <c r="B56" s="112" t="s">
        <v>257</v>
      </c>
      <c r="C56" s="237" t="s">
        <v>221</v>
      </c>
      <c r="D56" s="238"/>
      <c r="E56" s="72"/>
      <c r="F56" s="58">
        <v>150</v>
      </c>
      <c r="G56" s="59">
        <v>122</v>
      </c>
      <c r="H56" s="173">
        <v>6</v>
      </c>
      <c r="I56" s="60"/>
      <c r="J56" s="61">
        <f t="shared" si="3"/>
        <v>0</v>
      </c>
      <c r="K56" s="187"/>
      <c r="L56" s="188">
        <f t="shared" si="0"/>
        <v>0</v>
      </c>
      <c r="M56" s="109">
        <f t="shared" si="1"/>
        <v>0</v>
      </c>
    </row>
    <row r="57" spans="1:13" s="18" customFormat="1" ht="22.5" customHeight="1" thickBot="1">
      <c r="A57" s="37"/>
      <c r="B57" s="37"/>
      <c r="C57" s="253" t="s">
        <v>4</v>
      </c>
      <c r="D57" s="254"/>
      <c r="E57" s="254"/>
      <c r="F57" s="254"/>
      <c r="G57" s="254"/>
      <c r="H57" s="254"/>
      <c r="I57" s="254"/>
      <c r="J57" s="255"/>
      <c r="K57" s="141"/>
      <c r="L57" s="107">
        <f t="shared" si="0"/>
        <v>0</v>
      </c>
      <c r="M57" s="109">
        <f t="shared" si="1"/>
        <v>0</v>
      </c>
    </row>
    <row r="58" spans="3:13" s="37" customFormat="1" ht="17.25" customHeight="1">
      <c r="C58" s="82" t="s">
        <v>27</v>
      </c>
      <c r="D58" s="83"/>
      <c r="E58" s="83"/>
      <c r="F58" s="83"/>
      <c r="G58" s="83"/>
      <c r="H58" s="83"/>
      <c r="I58" s="83"/>
      <c r="J58" s="84"/>
      <c r="K58" s="141"/>
      <c r="L58" s="107">
        <f t="shared" si="0"/>
        <v>0</v>
      </c>
      <c r="M58" s="109">
        <f t="shared" si="1"/>
        <v>0</v>
      </c>
    </row>
    <row r="59" spans="2:13" s="37" customFormat="1" ht="15.75" customHeight="1">
      <c r="B59" s="112" t="s">
        <v>258</v>
      </c>
      <c r="C59" s="235" t="s">
        <v>304</v>
      </c>
      <c r="D59" s="236"/>
      <c r="E59" s="167" t="s">
        <v>38</v>
      </c>
      <c r="F59" s="58">
        <v>13</v>
      </c>
      <c r="G59" s="59">
        <v>9</v>
      </c>
      <c r="H59" s="24">
        <v>6</v>
      </c>
      <c r="I59" s="60"/>
      <c r="J59" s="61">
        <f>G59*H59*I59</f>
        <v>0</v>
      </c>
      <c r="K59" s="141"/>
      <c r="L59" s="107">
        <f t="shared" si="0"/>
        <v>0</v>
      </c>
      <c r="M59" s="109">
        <f t="shared" si="1"/>
        <v>0</v>
      </c>
    </row>
    <row r="60" spans="2:13" s="130" customFormat="1" ht="15.75" customHeight="1">
      <c r="B60" s="189" t="s">
        <v>114</v>
      </c>
      <c r="C60" s="235" t="s">
        <v>222</v>
      </c>
      <c r="D60" s="236"/>
      <c r="E60" s="167" t="s">
        <v>38</v>
      </c>
      <c r="F60" s="58">
        <v>15.5</v>
      </c>
      <c r="G60" s="59">
        <v>12</v>
      </c>
      <c r="H60" s="173">
        <v>6</v>
      </c>
      <c r="I60" s="60"/>
      <c r="J60" s="61">
        <f aca="true" t="shared" si="4" ref="J60:J69">G60*H60*I60</f>
        <v>0</v>
      </c>
      <c r="K60" s="187"/>
      <c r="L60" s="188">
        <f t="shared" si="0"/>
        <v>0</v>
      </c>
      <c r="M60" s="109">
        <f t="shared" si="1"/>
        <v>0</v>
      </c>
    </row>
    <row r="61" spans="2:13" s="37" customFormat="1" ht="15.75" customHeight="1">
      <c r="B61" s="37" t="s">
        <v>55</v>
      </c>
      <c r="C61" s="334" t="s">
        <v>161</v>
      </c>
      <c r="D61" s="335"/>
      <c r="F61" s="58">
        <v>15</v>
      </c>
      <c r="G61" s="59">
        <v>11.5</v>
      </c>
      <c r="H61" s="24">
        <v>6</v>
      </c>
      <c r="I61" s="60"/>
      <c r="J61" s="61">
        <f t="shared" si="4"/>
        <v>0</v>
      </c>
      <c r="K61" s="141"/>
      <c r="L61" s="107">
        <f t="shared" si="0"/>
        <v>0</v>
      </c>
      <c r="M61" s="109">
        <f t="shared" si="1"/>
        <v>0</v>
      </c>
    </row>
    <row r="62" spans="2:13" s="130" customFormat="1" ht="15.75" customHeight="1">
      <c r="B62" s="112" t="s">
        <v>259</v>
      </c>
      <c r="C62" s="245" t="s">
        <v>283</v>
      </c>
      <c r="D62" s="246"/>
      <c r="E62" s="196"/>
      <c r="F62" s="62">
        <v>17.5</v>
      </c>
      <c r="G62" s="63">
        <v>13</v>
      </c>
      <c r="H62" s="173">
        <v>6</v>
      </c>
      <c r="I62" s="60"/>
      <c r="J62" s="61">
        <f>G62*H62*I62</f>
        <v>0</v>
      </c>
      <c r="K62" s="187"/>
      <c r="L62" s="188">
        <f>G62*H62*I62</f>
        <v>0</v>
      </c>
      <c r="M62" s="109">
        <f t="shared" si="1"/>
        <v>0</v>
      </c>
    </row>
    <row r="63" spans="2:13" s="37" customFormat="1" ht="15.75" customHeight="1">
      <c r="B63" s="37" t="s">
        <v>115</v>
      </c>
      <c r="C63" s="235" t="s">
        <v>65</v>
      </c>
      <c r="D63" s="236"/>
      <c r="E63" s="71"/>
      <c r="F63" s="58">
        <v>19</v>
      </c>
      <c r="G63" s="59">
        <v>14.5</v>
      </c>
      <c r="H63" s="24">
        <v>6</v>
      </c>
      <c r="I63" s="38"/>
      <c r="J63" s="30">
        <f t="shared" si="4"/>
        <v>0</v>
      </c>
      <c r="K63" s="141"/>
      <c r="L63" s="107">
        <f t="shared" si="0"/>
        <v>0</v>
      </c>
      <c r="M63" s="109">
        <f t="shared" si="1"/>
        <v>0</v>
      </c>
    </row>
    <row r="64" spans="2:13" s="37" customFormat="1" ht="15.75" customHeight="1">
      <c r="B64" s="37" t="s">
        <v>199</v>
      </c>
      <c r="C64" s="178" t="s">
        <v>162</v>
      </c>
      <c r="D64" s="161"/>
      <c r="E64" s="167" t="s">
        <v>38</v>
      </c>
      <c r="F64" s="58">
        <v>22</v>
      </c>
      <c r="G64" s="59">
        <v>16</v>
      </c>
      <c r="H64" s="24">
        <v>6</v>
      </c>
      <c r="I64" s="38"/>
      <c r="J64" s="30">
        <f t="shared" si="4"/>
        <v>0</v>
      </c>
      <c r="K64" s="141"/>
      <c r="L64" s="107">
        <f t="shared" si="0"/>
        <v>0</v>
      </c>
      <c r="M64" s="109">
        <f t="shared" si="1"/>
        <v>0</v>
      </c>
    </row>
    <row r="65" spans="2:13" s="37" customFormat="1" ht="15" customHeight="1">
      <c r="B65" s="126" t="s">
        <v>116</v>
      </c>
      <c r="C65" s="260" t="s">
        <v>178</v>
      </c>
      <c r="D65" s="261"/>
      <c r="E65" s="71"/>
      <c r="F65" s="58">
        <v>24</v>
      </c>
      <c r="G65" s="59">
        <v>18.5</v>
      </c>
      <c r="H65" s="24">
        <v>6</v>
      </c>
      <c r="I65" s="38"/>
      <c r="J65" s="30">
        <f t="shared" si="4"/>
        <v>0</v>
      </c>
      <c r="K65" s="141"/>
      <c r="L65" s="107">
        <f t="shared" si="0"/>
        <v>0</v>
      </c>
      <c r="M65" s="109">
        <f t="shared" si="1"/>
        <v>0</v>
      </c>
    </row>
    <row r="66" spans="2:13" s="130" customFormat="1" ht="15" customHeight="1">
      <c r="B66" s="112" t="s">
        <v>260</v>
      </c>
      <c r="C66" s="245" t="s">
        <v>284</v>
      </c>
      <c r="D66" s="246"/>
      <c r="E66" s="72"/>
      <c r="F66" s="58">
        <v>24</v>
      </c>
      <c r="G66" s="59">
        <v>19</v>
      </c>
      <c r="H66" s="173">
        <v>6</v>
      </c>
      <c r="I66" s="60"/>
      <c r="J66" s="61">
        <f t="shared" si="4"/>
        <v>0</v>
      </c>
      <c r="K66" s="187"/>
      <c r="L66" s="107">
        <f>G66*H66*I66</f>
        <v>0</v>
      </c>
      <c r="M66" s="109">
        <f t="shared" si="1"/>
        <v>0</v>
      </c>
    </row>
    <row r="67" spans="2:13" s="37" customFormat="1" ht="15" customHeight="1">
      <c r="B67" s="140" t="s">
        <v>145</v>
      </c>
      <c r="C67" s="157" t="s">
        <v>137</v>
      </c>
      <c r="D67" s="155"/>
      <c r="F67" s="58">
        <v>44</v>
      </c>
      <c r="G67" s="59">
        <v>36</v>
      </c>
      <c r="H67" s="24">
        <v>6</v>
      </c>
      <c r="I67" s="38"/>
      <c r="J67" s="30">
        <f t="shared" si="4"/>
        <v>0</v>
      </c>
      <c r="K67" s="141"/>
      <c r="L67" s="107">
        <f t="shared" si="0"/>
        <v>0</v>
      </c>
      <c r="M67" s="109">
        <f t="shared" si="1"/>
        <v>0</v>
      </c>
    </row>
    <row r="68" spans="2:13" s="130" customFormat="1" ht="15.75" customHeight="1">
      <c r="B68" s="190" t="s">
        <v>98</v>
      </c>
      <c r="C68" s="235" t="s">
        <v>223</v>
      </c>
      <c r="D68" s="236"/>
      <c r="E68" s="170" t="s">
        <v>38</v>
      </c>
      <c r="F68" s="58">
        <v>55</v>
      </c>
      <c r="G68" s="59">
        <v>45</v>
      </c>
      <c r="H68" s="24">
        <v>6</v>
      </c>
      <c r="I68" s="60"/>
      <c r="J68" s="30">
        <f t="shared" si="4"/>
        <v>0</v>
      </c>
      <c r="K68" s="187"/>
      <c r="L68" s="188">
        <f t="shared" si="0"/>
        <v>0</v>
      </c>
      <c r="M68" s="109">
        <f t="shared" si="1"/>
        <v>0</v>
      </c>
    </row>
    <row r="69" spans="2:13" s="37" customFormat="1" ht="15.75" customHeight="1">
      <c r="B69" s="140" t="s">
        <v>146</v>
      </c>
      <c r="C69" s="260" t="s">
        <v>141</v>
      </c>
      <c r="D69" s="261"/>
      <c r="E69" s="71"/>
      <c r="F69" s="58">
        <v>69</v>
      </c>
      <c r="G69" s="23">
        <v>58</v>
      </c>
      <c r="H69" s="24">
        <v>6</v>
      </c>
      <c r="I69" s="38"/>
      <c r="J69" s="30">
        <f t="shared" si="4"/>
        <v>0</v>
      </c>
      <c r="K69" s="141"/>
      <c r="L69" s="107">
        <f t="shared" si="0"/>
        <v>0</v>
      </c>
      <c r="M69" s="109">
        <f t="shared" si="1"/>
        <v>0</v>
      </c>
    </row>
    <row r="70" spans="2:13" s="130" customFormat="1" ht="15.75" customHeight="1">
      <c r="B70" s="112" t="s">
        <v>261</v>
      </c>
      <c r="C70" s="235" t="s">
        <v>236</v>
      </c>
      <c r="D70" s="236"/>
      <c r="E70" s="272"/>
      <c r="F70" s="58">
        <v>90</v>
      </c>
      <c r="G70" s="183">
        <v>77</v>
      </c>
      <c r="H70" s="24">
        <v>6</v>
      </c>
      <c r="I70" s="60"/>
      <c r="J70" s="30">
        <f>G70*H70*I70</f>
        <v>0</v>
      </c>
      <c r="K70" s="187"/>
      <c r="L70" s="107">
        <f>G70*H70*I70</f>
        <v>0</v>
      </c>
      <c r="M70" s="109">
        <f>F70*H70*I70</f>
        <v>0</v>
      </c>
    </row>
    <row r="71" spans="2:13" s="130" customFormat="1" ht="15.75" customHeight="1">
      <c r="B71" s="190"/>
      <c r="C71" s="245" t="s">
        <v>294</v>
      </c>
      <c r="D71" s="236"/>
      <c r="E71" s="272"/>
      <c r="F71" s="58">
        <v>140</v>
      </c>
      <c r="G71" s="183">
        <v>110</v>
      </c>
      <c r="H71" s="173">
        <v>6</v>
      </c>
      <c r="I71" s="222"/>
      <c r="J71" s="61">
        <f>G71*H71*I71</f>
        <v>0</v>
      </c>
      <c r="K71" s="187"/>
      <c r="L71" s="188">
        <f>G71*H71*I71</f>
        <v>0</v>
      </c>
      <c r="M71" s="223">
        <f>F71*H71*I71</f>
        <v>0</v>
      </c>
    </row>
    <row r="72" spans="3:13" s="37" customFormat="1" ht="22.5" customHeight="1">
      <c r="C72" s="95" t="s">
        <v>28</v>
      </c>
      <c r="D72" s="96"/>
      <c r="E72" s="96"/>
      <c r="F72" s="86"/>
      <c r="G72" s="86"/>
      <c r="H72" s="24"/>
      <c r="I72" s="86"/>
      <c r="J72" s="87"/>
      <c r="K72" s="141"/>
      <c r="L72" s="107">
        <f t="shared" si="0"/>
        <v>0</v>
      </c>
      <c r="M72" s="109">
        <f t="shared" si="1"/>
        <v>0</v>
      </c>
    </row>
    <row r="73" spans="2:13" s="37" customFormat="1" ht="15.75" customHeight="1">
      <c r="B73" s="37" t="s">
        <v>33</v>
      </c>
      <c r="C73" s="260" t="s">
        <v>41</v>
      </c>
      <c r="D73" s="261"/>
      <c r="E73" s="73"/>
      <c r="F73" s="62">
        <v>8</v>
      </c>
      <c r="G73" s="63">
        <v>5.5</v>
      </c>
      <c r="H73" s="24">
        <v>6</v>
      </c>
      <c r="I73" s="60"/>
      <c r="J73" s="61">
        <f aca="true" t="shared" si="5" ref="J73:J86">G73*H73*I73</f>
        <v>0</v>
      </c>
      <c r="K73" s="141"/>
      <c r="L73" s="107">
        <f t="shared" si="0"/>
        <v>0</v>
      </c>
      <c r="M73" s="109">
        <f t="shared" si="1"/>
        <v>0</v>
      </c>
    </row>
    <row r="74" spans="2:13" s="37" customFormat="1" ht="15.75">
      <c r="B74" s="126" t="s">
        <v>100</v>
      </c>
      <c r="C74" s="251" t="s">
        <v>101</v>
      </c>
      <c r="D74" s="252"/>
      <c r="E74" s="99"/>
      <c r="F74" s="35">
        <v>16.5</v>
      </c>
      <c r="G74" s="23">
        <v>12</v>
      </c>
      <c r="H74" s="24">
        <v>6</v>
      </c>
      <c r="I74" s="38"/>
      <c r="J74" s="30">
        <f t="shared" si="5"/>
        <v>0</v>
      </c>
      <c r="K74" s="141"/>
      <c r="L74" s="107">
        <f t="shared" si="0"/>
        <v>0</v>
      </c>
      <c r="M74" s="109">
        <f t="shared" si="1"/>
        <v>0</v>
      </c>
    </row>
    <row r="75" spans="2:13" s="37" customFormat="1" ht="15.75" customHeight="1">
      <c r="B75" s="112" t="s">
        <v>147</v>
      </c>
      <c r="C75" s="235" t="s">
        <v>170</v>
      </c>
      <c r="D75" s="236"/>
      <c r="E75" s="100"/>
      <c r="F75" s="35">
        <v>23</v>
      </c>
      <c r="G75" s="23">
        <v>18</v>
      </c>
      <c r="H75" s="24">
        <v>6</v>
      </c>
      <c r="I75" s="38"/>
      <c r="J75" s="30">
        <f>G75*H75*I75</f>
        <v>0</v>
      </c>
      <c r="K75" s="141"/>
      <c r="L75" s="107">
        <f t="shared" si="0"/>
        <v>0</v>
      </c>
      <c r="M75" s="109">
        <f t="shared" si="1"/>
        <v>0</v>
      </c>
    </row>
    <row r="76" spans="2:13" s="130" customFormat="1" ht="15.75" customHeight="1">
      <c r="B76" s="186" t="s">
        <v>99</v>
      </c>
      <c r="C76" s="245" t="s">
        <v>224</v>
      </c>
      <c r="D76" s="246"/>
      <c r="E76" s="170" t="s">
        <v>38</v>
      </c>
      <c r="F76" s="62">
        <v>25</v>
      </c>
      <c r="G76" s="63">
        <v>18</v>
      </c>
      <c r="H76" s="173">
        <v>6</v>
      </c>
      <c r="I76" s="60"/>
      <c r="J76" s="61">
        <f>G76*H76*I76</f>
        <v>0</v>
      </c>
      <c r="K76" s="187"/>
      <c r="L76" s="188">
        <f>G76*H76*I76</f>
        <v>0</v>
      </c>
      <c r="M76" s="109">
        <f t="shared" si="1"/>
        <v>0</v>
      </c>
    </row>
    <row r="77" spans="2:13" s="37" customFormat="1" ht="15.75" customHeight="1">
      <c r="B77" s="140" t="s">
        <v>148</v>
      </c>
      <c r="C77" s="245" t="s">
        <v>180</v>
      </c>
      <c r="D77" s="246"/>
      <c r="E77" s="100"/>
      <c r="F77" s="35">
        <v>30</v>
      </c>
      <c r="G77" s="23">
        <v>23</v>
      </c>
      <c r="H77" s="24">
        <v>6</v>
      </c>
      <c r="I77" s="38"/>
      <c r="J77" s="30">
        <f>G77*H77*I77</f>
        <v>0</v>
      </c>
      <c r="K77" s="141"/>
      <c r="L77" s="107">
        <f t="shared" si="0"/>
        <v>0</v>
      </c>
      <c r="M77" s="109">
        <f t="shared" si="1"/>
        <v>0</v>
      </c>
    </row>
    <row r="78" spans="2:13" s="195" customFormat="1" ht="15.75">
      <c r="B78" s="130" t="s">
        <v>48</v>
      </c>
      <c r="C78" s="235" t="s">
        <v>227</v>
      </c>
      <c r="D78" s="236"/>
      <c r="E78" s="73"/>
      <c r="F78" s="62">
        <v>40</v>
      </c>
      <c r="G78" s="59">
        <v>33</v>
      </c>
      <c r="H78" s="173">
        <v>6</v>
      </c>
      <c r="I78" s="64"/>
      <c r="J78" s="61">
        <f>G78*H78*I78</f>
        <v>0</v>
      </c>
      <c r="K78" s="187"/>
      <c r="L78" s="188">
        <f>G78*H78*I78</f>
        <v>0</v>
      </c>
      <c r="M78" s="109">
        <f t="shared" si="1"/>
        <v>0</v>
      </c>
    </row>
    <row r="79" spans="2:13" s="130" customFormat="1" ht="15.75" customHeight="1">
      <c r="B79" s="191" t="s">
        <v>102</v>
      </c>
      <c r="C79" s="243" t="s">
        <v>226</v>
      </c>
      <c r="D79" s="244"/>
      <c r="E79" s="170" t="s">
        <v>38</v>
      </c>
      <c r="F79" s="192">
        <v>42</v>
      </c>
      <c r="G79" s="193">
        <v>36</v>
      </c>
      <c r="H79" s="173">
        <v>6</v>
      </c>
      <c r="I79" s="194"/>
      <c r="J79" s="61">
        <f t="shared" si="5"/>
        <v>0</v>
      </c>
      <c r="K79" s="187"/>
      <c r="L79" s="188">
        <f t="shared" si="0"/>
        <v>0</v>
      </c>
      <c r="M79" s="109">
        <f t="shared" si="1"/>
        <v>0</v>
      </c>
    </row>
    <row r="80" spans="2:13" s="130" customFormat="1" ht="15.75" customHeight="1">
      <c r="B80" s="37" t="s">
        <v>49</v>
      </c>
      <c r="C80" s="260" t="s">
        <v>160</v>
      </c>
      <c r="D80" s="261"/>
      <c r="E80" s="71"/>
      <c r="F80" s="35">
        <v>45</v>
      </c>
      <c r="G80" s="23">
        <v>36</v>
      </c>
      <c r="H80" s="24">
        <v>6</v>
      </c>
      <c r="I80" s="38"/>
      <c r="J80" s="61">
        <f t="shared" si="5"/>
        <v>0</v>
      </c>
      <c r="K80" s="141"/>
      <c r="L80" s="107">
        <f t="shared" si="0"/>
        <v>0</v>
      </c>
      <c r="M80" s="109">
        <f t="shared" si="1"/>
        <v>0</v>
      </c>
    </row>
    <row r="81" spans="2:13" s="130" customFormat="1" ht="15.75" customHeight="1">
      <c r="B81" s="190"/>
      <c r="C81" s="361" t="s">
        <v>295</v>
      </c>
      <c r="D81" s="339"/>
      <c r="E81" s="170"/>
      <c r="F81" s="62">
        <v>49</v>
      </c>
      <c r="G81" s="59">
        <v>42</v>
      </c>
      <c r="H81" s="173">
        <v>6</v>
      </c>
      <c r="I81" s="64"/>
      <c r="J81" s="61">
        <f t="shared" si="5"/>
        <v>0</v>
      </c>
      <c r="K81" s="187"/>
      <c r="L81" s="188">
        <f aca="true" t="shared" si="6" ref="L81:L86">G81*H81*I81</f>
        <v>0</v>
      </c>
      <c r="M81" s="223">
        <f aca="true" t="shared" si="7" ref="M81:M86">F81*H81*I81</f>
        <v>0</v>
      </c>
    </row>
    <row r="82" spans="3:13" s="130" customFormat="1" ht="15.75" customHeight="1">
      <c r="C82" s="245" t="s">
        <v>287</v>
      </c>
      <c r="D82" s="246"/>
      <c r="E82" s="73"/>
      <c r="F82" s="62">
        <v>55</v>
      </c>
      <c r="G82" s="59">
        <v>46</v>
      </c>
      <c r="H82" s="173">
        <v>6</v>
      </c>
      <c r="I82" s="64"/>
      <c r="J82" s="61">
        <f t="shared" si="5"/>
        <v>0</v>
      </c>
      <c r="K82" s="187"/>
      <c r="L82" s="188">
        <f t="shared" si="6"/>
        <v>0</v>
      </c>
      <c r="M82" s="223">
        <f t="shared" si="7"/>
        <v>0</v>
      </c>
    </row>
    <row r="83" spans="2:13" s="130" customFormat="1" ht="15.75" customHeight="1">
      <c r="B83" s="198" t="s">
        <v>262</v>
      </c>
      <c r="C83" s="243" t="s">
        <v>225</v>
      </c>
      <c r="D83" s="244"/>
      <c r="E83" s="170" t="s">
        <v>38</v>
      </c>
      <c r="F83" s="62">
        <v>63</v>
      </c>
      <c r="G83" s="59">
        <v>55</v>
      </c>
      <c r="H83" s="24">
        <v>6</v>
      </c>
      <c r="I83" s="64"/>
      <c r="J83" s="61">
        <f t="shared" si="5"/>
        <v>0</v>
      </c>
      <c r="K83" s="187"/>
      <c r="L83" s="107">
        <f t="shared" si="6"/>
        <v>0</v>
      </c>
      <c r="M83" s="109">
        <f t="shared" si="7"/>
        <v>0</v>
      </c>
    </row>
    <row r="84" spans="2:13" s="130" customFormat="1" ht="15.75" customHeight="1">
      <c r="B84" s="198"/>
      <c r="C84" s="339" t="s">
        <v>286</v>
      </c>
      <c r="D84" s="339"/>
      <c r="E84" s="340"/>
      <c r="F84" s="204">
        <v>90</v>
      </c>
      <c r="G84" s="205">
        <v>75</v>
      </c>
      <c r="H84" s="173">
        <v>6</v>
      </c>
      <c r="I84" s="64"/>
      <c r="J84" s="61">
        <f t="shared" si="5"/>
        <v>0</v>
      </c>
      <c r="K84" s="187"/>
      <c r="L84" s="188">
        <f t="shared" si="6"/>
        <v>0</v>
      </c>
      <c r="M84" s="223">
        <f t="shared" si="7"/>
        <v>0</v>
      </c>
    </row>
    <row r="85" spans="2:13" s="130" customFormat="1" ht="15.75" customHeight="1">
      <c r="B85" s="220" t="s">
        <v>263</v>
      </c>
      <c r="C85" s="199" t="s">
        <v>237</v>
      </c>
      <c r="D85" s="199"/>
      <c r="E85" s="199"/>
      <c r="F85" s="62">
        <v>105</v>
      </c>
      <c r="G85" s="59">
        <v>80</v>
      </c>
      <c r="H85" s="24">
        <v>6</v>
      </c>
      <c r="I85" s="60"/>
      <c r="J85" s="61">
        <f t="shared" si="5"/>
        <v>0</v>
      </c>
      <c r="K85" s="187"/>
      <c r="L85" s="107">
        <f t="shared" si="6"/>
        <v>0</v>
      </c>
      <c r="M85" s="109">
        <f t="shared" si="7"/>
        <v>0</v>
      </c>
    </row>
    <row r="86" spans="2:13" s="130" customFormat="1" ht="15.75" customHeight="1" thickBot="1">
      <c r="B86" s="112" t="s">
        <v>264</v>
      </c>
      <c r="C86" s="200" t="s">
        <v>238</v>
      </c>
      <c r="D86" s="201"/>
      <c r="E86" s="201"/>
      <c r="F86" s="207">
        <v>150</v>
      </c>
      <c r="G86" s="206">
        <v>118</v>
      </c>
      <c r="H86" s="24">
        <v>6</v>
      </c>
      <c r="I86" s="202"/>
      <c r="J86" s="61">
        <f t="shared" si="5"/>
        <v>0</v>
      </c>
      <c r="K86" s="203"/>
      <c r="L86" s="107">
        <f t="shared" si="6"/>
        <v>0</v>
      </c>
      <c r="M86" s="109">
        <f t="shared" si="7"/>
        <v>0</v>
      </c>
    </row>
    <row r="87" spans="2:14" s="37" customFormat="1" ht="21" customHeight="1" thickBot="1">
      <c r="B87" s="140"/>
      <c r="C87" s="336" t="s">
        <v>5</v>
      </c>
      <c r="D87" s="337"/>
      <c r="E87" s="337"/>
      <c r="F87" s="337"/>
      <c r="G87" s="337"/>
      <c r="H87" s="337"/>
      <c r="I87" s="337"/>
      <c r="J87" s="338"/>
      <c r="K87" s="141"/>
      <c r="L87" s="107">
        <f t="shared" si="0"/>
        <v>0</v>
      </c>
      <c r="M87" s="109">
        <f t="shared" si="1"/>
        <v>0</v>
      </c>
      <c r="N87" s="130"/>
    </row>
    <row r="88" spans="1:13" s="18" customFormat="1" ht="20.25" customHeight="1">
      <c r="A88" s="37"/>
      <c r="B88" s="37"/>
      <c r="C88" s="174" t="s">
        <v>44</v>
      </c>
      <c r="D88" s="175"/>
      <c r="E88" s="175"/>
      <c r="F88" s="175"/>
      <c r="G88" s="175"/>
      <c r="H88" s="175"/>
      <c r="I88" s="175"/>
      <c r="J88" s="176"/>
      <c r="K88" s="141"/>
      <c r="L88" s="107">
        <f t="shared" si="0"/>
        <v>0</v>
      </c>
      <c r="M88" s="109">
        <f t="shared" si="1"/>
        <v>0</v>
      </c>
    </row>
    <row r="89" spans="2:13" s="130" customFormat="1" ht="15.75" customHeight="1">
      <c r="B89" s="186" t="s">
        <v>265</v>
      </c>
      <c r="C89" s="359" t="s">
        <v>228</v>
      </c>
      <c r="D89" s="360"/>
      <c r="E89" s="170" t="s">
        <v>38</v>
      </c>
      <c r="F89" s="62">
        <v>13.5</v>
      </c>
      <c r="G89" s="59">
        <v>9</v>
      </c>
      <c r="H89" s="173">
        <v>6</v>
      </c>
      <c r="I89" s="60"/>
      <c r="J89" s="61">
        <f>G89*H89*I89</f>
        <v>0</v>
      </c>
      <c r="K89" s="187"/>
      <c r="L89" s="188">
        <f aca="true" t="shared" si="8" ref="L89:L149">G89*H89*I89</f>
        <v>0</v>
      </c>
      <c r="M89" s="109">
        <f t="shared" si="1"/>
        <v>0</v>
      </c>
    </row>
    <row r="90" spans="2:13" s="130" customFormat="1" ht="15.75" customHeight="1">
      <c r="B90" s="186" t="s">
        <v>83</v>
      </c>
      <c r="C90" s="235" t="s">
        <v>229</v>
      </c>
      <c r="D90" s="236"/>
      <c r="E90" s="72"/>
      <c r="F90" s="62">
        <v>40</v>
      </c>
      <c r="G90" s="59">
        <v>33</v>
      </c>
      <c r="H90" s="173">
        <v>6</v>
      </c>
      <c r="I90" s="60"/>
      <c r="J90" s="61">
        <f>G90*H90*I90</f>
        <v>0</v>
      </c>
      <c r="K90" s="187"/>
      <c r="L90" s="188">
        <f t="shared" si="8"/>
        <v>0</v>
      </c>
      <c r="M90" s="109">
        <f t="shared" si="1"/>
        <v>0</v>
      </c>
    </row>
    <row r="91" spans="3:13" s="37" customFormat="1" ht="15.75" customHeight="1">
      <c r="C91" s="85" t="s">
        <v>28</v>
      </c>
      <c r="D91" s="86"/>
      <c r="E91" s="86"/>
      <c r="F91" s="86"/>
      <c r="G91" s="86"/>
      <c r="H91" s="24"/>
      <c r="I91" s="86"/>
      <c r="J91" s="87"/>
      <c r="K91" s="141"/>
      <c r="L91" s="107">
        <f t="shared" si="8"/>
        <v>0</v>
      </c>
      <c r="M91" s="109">
        <f t="shared" si="1"/>
        <v>0</v>
      </c>
    </row>
    <row r="92" spans="2:13" s="37" customFormat="1" ht="15.75" customHeight="1">
      <c r="B92" s="37" t="s">
        <v>50</v>
      </c>
      <c r="C92" s="241" t="s">
        <v>248</v>
      </c>
      <c r="D92" s="242"/>
      <c r="E92" s="97"/>
      <c r="F92" s="65">
        <v>10.5</v>
      </c>
      <c r="G92" s="67">
        <v>7.5</v>
      </c>
      <c r="H92" s="24">
        <v>6</v>
      </c>
      <c r="I92" s="64"/>
      <c r="J92" s="66">
        <f aca="true" t="shared" si="9" ref="J92:J99">G92*H92*I92</f>
        <v>0</v>
      </c>
      <c r="K92" s="141"/>
      <c r="L92" s="107">
        <f t="shared" si="8"/>
        <v>0</v>
      </c>
      <c r="M92" s="109">
        <f t="shared" si="1"/>
        <v>0</v>
      </c>
    </row>
    <row r="93" spans="2:13" s="130" customFormat="1" ht="15.75" customHeight="1">
      <c r="B93" s="130" t="s">
        <v>266</v>
      </c>
      <c r="C93" s="235" t="s">
        <v>230</v>
      </c>
      <c r="D93" s="236"/>
      <c r="E93" s="196"/>
      <c r="F93" s="62">
        <v>12</v>
      </c>
      <c r="G93" s="59">
        <v>8.5</v>
      </c>
      <c r="H93" s="173">
        <v>6</v>
      </c>
      <c r="I93" s="60"/>
      <c r="J93" s="66">
        <f t="shared" si="9"/>
        <v>0</v>
      </c>
      <c r="K93" s="187"/>
      <c r="L93" s="188">
        <f t="shared" si="8"/>
        <v>0</v>
      </c>
      <c r="M93" s="109">
        <f aca="true" t="shared" si="10" ref="M93:M157">F93*H93*I93</f>
        <v>0</v>
      </c>
    </row>
    <row r="94" spans="2:13" s="37" customFormat="1" ht="15.75" customHeight="1">
      <c r="B94" s="53" t="s">
        <v>84</v>
      </c>
      <c r="C94" s="316" t="s">
        <v>127</v>
      </c>
      <c r="D94" s="317"/>
      <c r="E94" s="138"/>
      <c r="F94" s="137">
        <v>13</v>
      </c>
      <c r="G94" s="63">
        <v>9</v>
      </c>
      <c r="H94" s="24">
        <v>6</v>
      </c>
      <c r="I94" s="139"/>
      <c r="J94" s="134">
        <f>G94*H94*I94</f>
        <v>0</v>
      </c>
      <c r="K94" s="141"/>
      <c r="L94" s="107">
        <f t="shared" si="8"/>
        <v>0</v>
      </c>
      <c r="M94" s="109">
        <f t="shared" si="10"/>
        <v>0</v>
      </c>
    </row>
    <row r="95" spans="2:13" s="106" customFormat="1" ht="17.25" customHeight="1">
      <c r="B95" s="37" t="s">
        <v>56</v>
      </c>
      <c r="C95" s="260" t="s">
        <v>179</v>
      </c>
      <c r="D95" s="261"/>
      <c r="E95" s="167" t="s">
        <v>38</v>
      </c>
      <c r="F95" s="102">
        <v>16</v>
      </c>
      <c r="G95" s="44">
        <v>11.5</v>
      </c>
      <c r="H95" s="24">
        <v>6</v>
      </c>
      <c r="I95" s="46"/>
      <c r="J95" s="66">
        <f t="shared" si="9"/>
        <v>0</v>
      </c>
      <c r="K95" s="141"/>
      <c r="L95" s="107">
        <f t="shared" si="8"/>
        <v>0</v>
      </c>
      <c r="M95" s="109">
        <f t="shared" si="10"/>
        <v>0</v>
      </c>
    </row>
    <row r="96" spans="2:13" s="106" customFormat="1" ht="17.25" customHeight="1">
      <c r="B96" s="112" t="s">
        <v>267</v>
      </c>
      <c r="C96" s="320" t="s">
        <v>288</v>
      </c>
      <c r="D96" s="321"/>
      <c r="E96" s="322"/>
      <c r="F96" s="208">
        <v>16</v>
      </c>
      <c r="G96" s="145">
        <v>12</v>
      </c>
      <c r="H96" s="24">
        <v>6</v>
      </c>
      <c r="I96" s="46"/>
      <c r="J96" s="66">
        <f t="shared" si="9"/>
        <v>0</v>
      </c>
      <c r="K96" s="141"/>
      <c r="L96" s="107">
        <f t="shared" si="8"/>
        <v>0</v>
      </c>
      <c r="M96" s="109">
        <f t="shared" si="10"/>
        <v>0</v>
      </c>
    </row>
    <row r="97" spans="2:13" s="37" customFormat="1" ht="15.75" customHeight="1">
      <c r="B97" s="112" t="s">
        <v>149</v>
      </c>
      <c r="C97" s="245" t="s">
        <v>103</v>
      </c>
      <c r="D97" s="246"/>
      <c r="E97" s="71"/>
      <c r="F97" s="35">
        <v>17.5</v>
      </c>
      <c r="G97" s="23">
        <v>13</v>
      </c>
      <c r="H97" s="24">
        <v>6</v>
      </c>
      <c r="I97" s="38"/>
      <c r="J97" s="110">
        <f>G97*H97*I97</f>
        <v>0</v>
      </c>
      <c r="K97" s="141"/>
      <c r="L97" s="107">
        <f t="shared" si="8"/>
        <v>0</v>
      </c>
      <c r="M97" s="109">
        <f t="shared" si="10"/>
        <v>0</v>
      </c>
    </row>
    <row r="98" spans="1:13" s="36" customFormat="1" ht="15.75" customHeight="1">
      <c r="A98" s="37"/>
      <c r="B98" s="37" t="s">
        <v>51</v>
      </c>
      <c r="C98" s="332" t="s">
        <v>143</v>
      </c>
      <c r="D98" s="333"/>
      <c r="E98" s="71"/>
      <c r="F98" s="35">
        <v>22</v>
      </c>
      <c r="G98" s="23">
        <v>15.5</v>
      </c>
      <c r="H98" s="24">
        <v>6</v>
      </c>
      <c r="I98" s="38"/>
      <c r="J98" s="66">
        <f t="shared" si="9"/>
        <v>0</v>
      </c>
      <c r="K98" s="141"/>
      <c r="L98" s="107">
        <f t="shared" si="8"/>
        <v>0</v>
      </c>
      <c r="M98" s="109">
        <f t="shared" si="10"/>
        <v>0</v>
      </c>
    </row>
    <row r="99" spans="1:13" s="131" customFormat="1" ht="15.75" customHeight="1">
      <c r="A99" s="130"/>
      <c r="B99" s="190" t="s">
        <v>150</v>
      </c>
      <c r="C99" s="239" t="s">
        <v>231</v>
      </c>
      <c r="D99" s="240"/>
      <c r="E99" s="72"/>
      <c r="F99" s="62">
        <v>22</v>
      </c>
      <c r="G99" s="59">
        <v>16</v>
      </c>
      <c r="H99" s="173">
        <v>6</v>
      </c>
      <c r="I99" s="60"/>
      <c r="J99" s="66">
        <f t="shared" si="9"/>
        <v>0</v>
      </c>
      <c r="K99" s="187"/>
      <c r="L99" s="188">
        <f t="shared" si="8"/>
        <v>0</v>
      </c>
      <c r="M99" s="109">
        <f t="shared" si="10"/>
        <v>0</v>
      </c>
    </row>
    <row r="100" spans="2:13" s="131" customFormat="1" ht="15.75" customHeight="1">
      <c r="B100" s="190" t="s">
        <v>151</v>
      </c>
      <c r="C100" s="323" t="s">
        <v>232</v>
      </c>
      <c r="D100" s="324"/>
      <c r="E100" s="170" t="s">
        <v>38</v>
      </c>
      <c r="F100" s="58">
        <v>32</v>
      </c>
      <c r="G100" s="59">
        <v>26</v>
      </c>
      <c r="H100" s="173">
        <v>6</v>
      </c>
      <c r="I100" s="64"/>
      <c r="J100" s="66">
        <f aca="true" t="shared" si="11" ref="J100:J107">G100*H100*I100</f>
        <v>0</v>
      </c>
      <c r="K100" s="187"/>
      <c r="L100" s="188">
        <f t="shared" si="8"/>
        <v>0</v>
      </c>
      <c r="M100" s="109">
        <f t="shared" si="10"/>
        <v>0</v>
      </c>
    </row>
    <row r="101" spans="2:13" s="36" customFormat="1" ht="15.75" customHeight="1">
      <c r="B101" s="140" t="s">
        <v>152</v>
      </c>
      <c r="C101" s="323" t="s">
        <v>181</v>
      </c>
      <c r="D101" s="324"/>
      <c r="E101" s="159"/>
      <c r="F101" s="22">
        <v>35</v>
      </c>
      <c r="G101" s="59">
        <v>27.5</v>
      </c>
      <c r="H101" s="24">
        <v>6</v>
      </c>
      <c r="I101" s="46"/>
      <c r="J101" s="110">
        <f t="shared" si="11"/>
        <v>0</v>
      </c>
      <c r="K101" s="141"/>
      <c r="L101" s="107">
        <f t="shared" si="8"/>
        <v>0</v>
      </c>
      <c r="M101" s="109">
        <f t="shared" si="10"/>
        <v>0</v>
      </c>
    </row>
    <row r="102" spans="2:13" s="36" customFormat="1" ht="15.75" customHeight="1">
      <c r="B102" s="140" t="s">
        <v>200</v>
      </c>
      <c r="C102" s="325" t="s">
        <v>182</v>
      </c>
      <c r="D102" s="326"/>
      <c r="E102" s="159"/>
      <c r="F102" s="22">
        <v>39</v>
      </c>
      <c r="G102" s="59">
        <v>33</v>
      </c>
      <c r="H102" s="24">
        <v>6</v>
      </c>
      <c r="I102" s="46"/>
      <c r="J102" s="110">
        <f t="shared" si="11"/>
        <v>0</v>
      </c>
      <c r="K102" s="141"/>
      <c r="L102" s="107">
        <f t="shared" si="8"/>
        <v>0</v>
      </c>
      <c r="M102" s="109">
        <f t="shared" si="10"/>
        <v>0</v>
      </c>
    </row>
    <row r="103" spans="2:13" s="37" customFormat="1" ht="15.75" customHeight="1">
      <c r="B103" s="126" t="s">
        <v>117</v>
      </c>
      <c r="C103" s="241" t="s">
        <v>303</v>
      </c>
      <c r="D103" s="242"/>
      <c r="E103" s="99"/>
      <c r="F103" s="22">
        <v>41</v>
      </c>
      <c r="G103" s="59">
        <v>35</v>
      </c>
      <c r="H103" s="24">
        <v>6</v>
      </c>
      <c r="I103" s="46"/>
      <c r="J103" s="110">
        <f t="shared" si="11"/>
        <v>0</v>
      </c>
      <c r="K103" s="141"/>
      <c r="L103" s="107">
        <f t="shared" si="8"/>
        <v>0</v>
      </c>
      <c r="M103" s="109">
        <f t="shared" si="10"/>
        <v>0</v>
      </c>
    </row>
    <row r="104" spans="1:13" s="36" customFormat="1" ht="15.75" customHeight="1">
      <c r="A104" s="37"/>
      <c r="B104" s="126" t="s">
        <v>85</v>
      </c>
      <c r="C104" s="235" t="s">
        <v>144</v>
      </c>
      <c r="D104" s="236"/>
      <c r="E104" s="167" t="s">
        <v>38</v>
      </c>
      <c r="F104" s="35">
        <v>42</v>
      </c>
      <c r="G104" s="59">
        <v>35</v>
      </c>
      <c r="H104" s="24">
        <v>6</v>
      </c>
      <c r="I104" s="38"/>
      <c r="J104" s="110">
        <f t="shared" si="11"/>
        <v>0</v>
      </c>
      <c r="K104" s="141"/>
      <c r="L104" s="107">
        <f t="shared" si="8"/>
        <v>0</v>
      </c>
      <c r="M104" s="109">
        <f t="shared" si="10"/>
        <v>0</v>
      </c>
    </row>
    <row r="105" spans="1:13" s="131" customFormat="1" ht="15.75" customHeight="1">
      <c r="A105" s="130"/>
      <c r="B105" s="130" t="s">
        <v>201</v>
      </c>
      <c r="C105" s="235" t="s">
        <v>234</v>
      </c>
      <c r="D105" s="236"/>
      <c r="E105" s="272"/>
      <c r="F105" s="68">
        <v>48</v>
      </c>
      <c r="G105" s="69">
        <v>38</v>
      </c>
      <c r="H105" s="173">
        <v>6</v>
      </c>
      <c r="I105" s="70"/>
      <c r="J105" s="66">
        <f>G105*H105*I105</f>
        <v>0</v>
      </c>
      <c r="K105" s="187"/>
      <c r="L105" s="188">
        <f>G105*H105*I105</f>
        <v>0</v>
      </c>
      <c r="M105" s="109">
        <f>F105*H105*I105</f>
        <v>0</v>
      </c>
    </row>
    <row r="106" spans="1:13" s="131" customFormat="1" ht="15.75" customHeight="1">
      <c r="A106" s="130"/>
      <c r="B106" s="130" t="s">
        <v>66</v>
      </c>
      <c r="C106" s="235" t="s">
        <v>233</v>
      </c>
      <c r="D106" s="236"/>
      <c r="E106" s="72"/>
      <c r="F106" s="62">
        <v>48</v>
      </c>
      <c r="G106" s="59">
        <v>39</v>
      </c>
      <c r="H106" s="173">
        <v>6</v>
      </c>
      <c r="I106" s="60"/>
      <c r="J106" s="66">
        <f t="shared" si="11"/>
        <v>0</v>
      </c>
      <c r="K106" s="187"/>
      <c r="L106" s="188">
        <f t="shared" si="8"/>
        <v>0</v>
      </c>
      <c r="M106" s="109">
        <f t="shared" si="10"/>
        <v>0</v>
      </c>
    </row>
    <row r="107" spans="1:13" s="230" customFormat="1" ht="15.75" customHeight="1" thickBot="1">
      <c r="A107" s="224"/>
      <c r="B107" s="224"/>
      <c r="C107" s="362" t="s">
        <v>296</v>
      </c>
      <c r="D107" s="363"/>
      <c r="E107" s="364"/>
      <c r="F107" s="231">
        <v>88</v>
      </c>
      <c r="G107" s="232">
        <v>77</v>
      </c>
      <c r="H107" s="225">
        <v>6</v>
      </c>
      <c r="I107" s="226"/>
      <c r="J107" s="227">
        <f t="shared" si="11"/>
        <v>0</v>
      </c>
      <c r="K107" s="228"/>
      <c r="L107" s="229">
        <f>G107*H107*I107</f>
        <v>0</v>
      </c>
      <c r="M107" s="233">
        <f>F107*H107*I107</f>
        <v>0</v>
      </c>
    </row>
    <row r="108" spans="1:13" s="36" customFormat="1" ht="23.25" customHeight="1" thickBot="1">
      <c r="A108" s="37"/>
      <c r="C108" s="253" t="s">
        <v>42</v>
      </c>
      <c r="D108" s="318"/>
      <c r="E108" s="318"/>
      <c r="F108" s="318"/>
      <c r="G108" s="318"/>
      <c r="H108" s="318"/>
      <c r="I108" s="318"/>
      <c r="J108" s="319"/>
      <c r="K108" s="141"/>
      <c r="L108" s="107">
        <f t="shared" si="8"/>
        <v>0</v>
      </c>
      <c r="M108" s="109">
        <f t="shared" si="10"/>
        <v>0</v>
      </c>
    </row>
    <row r="109" spans="1:13" s="18" customFormat="1" ht="18.75">
      <c r="A109" s="37"/>
      <c r="B109" s="37"/>
      <c r="C109" s="327" t="s">
        <v>27</v>
      </c>
      <c r="D109" s="328"/>
      <c r="E109" s="328"/>
      <c r="F109" s="328"/>
      <c r="G109" s="328"/>
      <c r="H109" s="328"/>
      <c r="I109" s="328"/>
      <c r="J109" s="329"/>
      <c r="K109" s="141"/>
      <c r="L109" s="107">
        <f t="shared" si="8"/>
        <v>0</v>
      </c>
      <c r="M109" s="109">
        <f t="shared" si="10"/>
        <v>0</v>
      </c>
    </row>
    <row r="110" spans="2:13" s="37" customFormat="1" ht="15.75" customHeight="1">
      <c r="B110" s="37" t="s">
        <v>118</v>
      </c>
      <c r="C110" s="247" t="s">
        <v>203</v>
      </c>
      <c r="D110" s="248"/>
      <c r="E110" s="71"/>
      <c r="F110" s="35">
        <v>10</v>
      </c>
      <c r="G110" s="111">
        <v>6</v>
      </c>
      <c r="H110" s="24">
        <v>6</v>
      </c>
      <c r="I110" s="38"/>
      <c r="J110" s="30">
        <f aca="true" t="shared" si="12" ref="J110:J117">G110*H110*I110</f>
        <v>0</v>
      </c>
      <c r="K110" s="141"/>
      <c r="L110" s="107">
        <f t="shared" si="8"/>
        <v>0</v>
      </c>
      <c r="M110" s="109">
        <f t="shared" si="10"/>
        <v>0</v>
      </c>
    </row>
    <row r="111" spans="2:13" s="37" customFormat="1" ht="15.75" customHeight="1">
      <c r="B111" s="37" t="s">
        <v>202</v>
      </c>
      <c r="C111" s="247" t="s">
        <v>204</v>
      </c>
      <c r="D111" s="248"/>
      <c r="E111" s="170" t="s">
        <v>38</v>
      </c>
      <c r="F111" s="35">
        <v>13</v>
      </c>
      <c r="G111" s="111">
        <v>8.5</v>
      </c>
      <c r="H111" s="24">
        <v>6</v>
      </c>
      <c r="I111" s="38"/>
      <c r="J111" s="30">
        <f t="shared" si="12"/>
        <v>0</v>
      </c>
      <c r="K111" s="141"/>
      <c r="L111" s="107">
        <f t="shared" si="8"/>
        <v>0</v>
      </c>
      <c r="M111" s="109">
        <f t="shared" si="10"/>
        <v>0</v>
      </c>
    </row>
    <row r="112" spans="2:13" s="37" customFormat="1" ht="15.75" customHeight="1">
      <c r="B112" s="126" t="s">
        <v>97</v>
      </c>
      <c r="C112" s="260" t="s">
        <v>219</v>
      </c>
      <c r="D112" s="261"/>
      <c r="E112" s="170"/>
      <c r="F112" s="58">
        <v>18</v>
      </c>
      <c r="G112" s="23">
        <v>14</v>
      </c>
      <c r="H112" s="24">
        <v>6</v>
      </c>
      <c r="I112" s="38"/>
      <c r="J112" s="30">
        <f t="shared" si="12"/>
        <v>0</v>
      </c>
      <c r="K112" s="141"/>
      <c r="L112" s="107">
        <f t="shared" si="8"/>
        <v>0</v>
      </c>
      <c r="M112" s="109">
        <f t="shared" si="10"/>
        <v>0</v>
      </c>
    </row>
    <row r="113" spans="2:13" s="37" customFormat="1" ht="15.75" customHeight="1">
      <c r="B113" s="126" t="s">
        <v>82</v>
      </c>
      <c r="C113" s="247" t="s">
        <v>205</v>
      </c>
      <c r="D113" s="248"/>
      <c r="E113" s="71"/>
      <c r="F113" s="35">
        <v>20</v>
      </c>
      <c r="G113" s="23">
        <v>14</v>
      </c>
      <c r="H113" s="24">
        <v>6</v>
      </c>
      <c r="I113" s="38"/>
      <c r="J113" s="30">
        <f t="shared" si="12"/>
        <v>0</v>
      </c>
      <c r="K113" s="141"/>
      <c r="L113" s="107">
        <f t="shared" si="8"/>
        <v>0</v>
      </c>
      <c r="M113" s="109">
        <f t="shared" si="10"/>
        <v>0</v>
      </c>
    </row>
    <row r="114" spans="2:13" s="37" customFormat="1" ht="15.75" customHeight="1">
      <c r="B114" s="37" t="s">
        <v>34</v>
      </c>
      <c r="C114" s="310" t="s">
        <v>206</v>
      </c>
      <c r="D114" s="311"/>
      <c r="F114" s="35">
        <v>19.5</v>
      </c>
      <c r="G114" s="23">
        <v>14.5</v>
      </c>
      <c r="H114" s="24">
        <v>6</v>
      </c>
      <c r="I114" s="38"/>
      <c r="J114" s="30">
        <f t="shared" si="12"/>
        <v>0</v>
      </c>
      <c r="K114" s="141"/>
      <c r="L114" s="107">
        <f t="shared" si="8"/>
        <v>0</v>
      </c>
      <c r="M114" s="109">
        <f t="shared" si="10"/>
        <v>0</v>
      </c>
    </row>
    <row r="115" spans="2:13" s="37" customFormat="1" ht="15.75" customHeight="1">
      <c r="B115" s="126" t="s">
        <v>121</v>
      </c>
      <c r="C115" s="133" t="s">
        <v>297</v>
      </c>
      <c r="D115" s="128"/>
      <c r="E115" s="170" t="s">
        <v>38</v>
      </c>
      <c r="F115" s="22">
        <v>21</v>
      </c>
      <c r="G115" s="63">
        <v>15</v>
      </c>
      <c r="H115" s="24">
        <v>6</v>
      </c>
      <c r="I115" s="38"/>
      <c r="J115" s="129">
        <f t="shared" si="12"/>
        <v>0</v>
      </c>
      <c r="K115" s="141"/>
      <c r="L115" s="107">
        <f t="shared" si="8"/>
        <v>0</v>
      </c>
      <c r="M115" s="109">
        <f t="shared" si="10"/>
        <v>0</v>
      </c>
    </row>
    <row r="116" spans="2:13" s="37" customFormat="1" ht="15.75" customHeight="1">
      <c r="B116" s="37" t="s">
        <v>120</v>
      </c>
      <c r="C116" s="241" t="s">
        <v>298</v>
      </c>
      <c r="D116" s="242"/>
      <c r="F116" s="62">
        <v>25</v>
      </c>
      <c r="G116" s="59">
        <v>15.5</v>
      </c>
      <c r="H116" s="24">
        <v>6</v>
      </c>
      <c r="I116" s="38"/>
      <c r="J116" s="30">
        <f t="shared" si="12"/>
        <v>0</v>
      </c>
      <c r="K116" s="141"/>
      <c r="L116" s="107">
        <f t="shared" si="8"/>
        <v>0</v>
      </c>
      <c r="M116" s="109">
        <f t="shared" si="10"/>
        <v>0</v>
      </c>
    </row>
    <row r="117" spans="2:13" s="37" customFormat="1" ht="15.75" customHeight="1">
      <c r="B117" s="37" t="s">
        <v>122</v>
      </c>
      <c r="C117" s="241" t="s">
        <v>299</v>
      </c>
      <c r="D117" s="242"/>
      <c r="E117" s="71"/>
      <c r="F117" s="35">
        <v>26</v>
      </c>
      <c r="G117" s="59">
        <v>20</v>
      </c>
      <c r="H117" s="24">
        <v>6</v>
      </c>
      <c r="I117" s="38"/>
      <c r="J117" s="30">
        <f t="shared" si="12"/>
        <v>0</v>
      </c>
      <c r="K117" s="141"/>
      <c r="L117" s="107">
        <f t="shared" si="8"/>
        <v>0</v>
      </c>
      <c r="M117" s="109">
        <f t="shared" si="10"/>
        <v>0</v>
      </c>
    </row>
    <row r="118" spans="3:13" s="37" customFormat="1" ht="15.75" customHeight="1">
      <c r="C118" s="85" t="s">
        <v>28</v>
      </c>
      <c r="D118" s="86"/>
      <c r="E118" s="86"/>
      <c r="F118" s="86"/>
      <c r="G118" s="86"/>
      <c r="H118" s="24"/>
      <c r="I118" s="86"/>
      <c r="J118" s="87"/>
      <c r="K118" s="141"/>
      <c r="L118" s="107">
        <f t="shared" si="8"/>
        <v>0</v>
      </c>
      <c r="M118" s="109">
        <f t="shared" si="10"/>
        <v>0</v>
      </c>
    </row>
    <row r="119" spans="2:13" s="37" customFormat="1" ht="15.75" customHeight="1">
      <c r="B119" s="130" t="s">
        <v>123</v>
      </c>
      <c r="C119" s="235" t="s">
        <v>300</v>
      </c>
      <c r="D119" s="236"/>
      <c r="E119" s="72"/>
      <c r="F119" s="58">
        <v>11</v>
      </c>
      <c r="G119" s="59">
        <v>7.5</v>
      </c>
      <c r="H119" s="24">
        <v>6</v>
      </c>
      <c r="I119" s="60"/>
      <c r="J119" s="61">
        <f aca="true" t="shared" si="13" ref="J119:J127">G119*H119*I119</f>
        <v>0</v>
      </c>
      <c r="K119" s="141"/>
      <c r="L119" s="107">
        <f t="shared" si="8"/>
        <v>0</v>
      </c>
      <c r="M119" s="109">
        <f t="shared" si="10"/>
        <v>0</v>
      </c>
    </row>
    <row r="120" spans="2:13" s="130" customFormat="1" ht="16.5" customHeight="1">
      <c r="B120" s="126" t="s">
        <v>81</v>
      </c>
      <c r="C120" s="245" t="s">
        <v>105</v>
      </c>
      <c r="D120" s="246"/>
      <c r="E120" s="71"/>
      <c r="F120" s="35">
        <v>14.5</v>
      </c>
      <c r="G120" s="59">
        <v>9</v>
      </c>
      <c r="H120" s="24">
        <v>6</v>
      </c>
      <c r="I120" s="38"/>
      <c r="J120" s="30">
        <f t="shared" si="13"/>
        <v>0</v>
      </c>
      <c r="K120" s="141"/>
      <c r="L120" s="107">
        <f t="shared" si="8"/>
        <v>0</v>
      </c>
      <c r="M120" s="109">
        <f t="shared" si="10"/>
        <v>0</v>
      </c>
    </row>
    <row r="121" spans="2:13" s="37" customFormat="1" ht="15.75" customHeight="1">
      <c r="B121" s="37" t="s">
        <v>124</v>
      </c>
      <c r="C121" s="260" t="s">
        <v>59</v>
      </c>
      <c r="D121" s="261"/>
      <c r="E121" s="167" t="s">
        <v>38</v>
      </c>
      <c r="F121" s="22">
        <v>15</v>
      </c>
      <c r="G121" s="59">
        <v>9.5</v>
      </c>
      <c r="H121" s="24">
        <v>6</v>
      </c>
      <c r="I121" s="38"/>
      <c r="J121" s="61">
        <f t="shared" si="13"/>
        <v>0</v>
      </c>
      <c r="K121" s="141"/>
      <c r="L121" s="107">
        <f t="shared" si="8"/>
        <v>0</v>
      </c>
      <c r="M121" s="109">
        <f t="shared" si="10"/>
        <v>0</v>
      </c>
    </row>
    <row r="122" spans="2:13" s="37" customFormat="1" ht="15.75" customHeight="1">
      <c r="B122" s="37" t="s">
        <v>153</v>
      </c>
      <c r="C122" s="235" t="s">
        <v>140</v>
      </c>
      <c r="D122" s="236"/>
      <c r="E122" s="71"/>
      <c r="F122" s="22">
        <v>14.5</v>
      </c>
      <c r="G122" s="59">
        <v>10</v>
      </c>
      <c r="H122" s="24">
        <v>6</v>
      </c>
      <c r="I122" s="38"/>
      <c r="J122" s="30">
        <f t="shared" si="13"/>
        <v>0</v>
      </c>
      <c r="K122" s="141"/>
      <c r="L122" s="107">
        <f t="shared" si="8"/>
        <v>0</v>
      </c>
      <c r="M122" s="109">
        <f t="shared" si="10"/>
        <v>0</v>
      </c>
    </row>
    <row r="123" spans="2:13" s="130" customFormat="1" ht="15.75" customHeight="1">
      <c r="B123" s="186" t="s">
        <v>125</v>
      </c>
      <c r="C123" s="245" t="s">
        <v>235</v>
      </c>
      <c r="D123" s="246" t="s">
        <v>80</v>
      </c>
      <c r="E123" s="72"/>
      <c r="F123" s="62">
        <v>16</v>
      </c>
      <c r="G123" s="59">
        <v>10.5</v>
      </c>
      <c r="H123" s="173">
        <v>6</v>
      </c>
      <c r="I123" s="60"/>
      <c r="J123" s="61">
        <f t="shared" si="13"/>
        <v>0</v>
      </c>
      <c r="K123" s="187"/>
      <c r="L123" s="188">
        <f t="shared" si="8"/>
        <v>0</v>
      </c>
      <c r="M123" s="109">
        <f t="shared" si="10"/>
        <v>0</v>
      </c>
    </row>
    <row r="124" spans="2:13" s="37" customFormat="1" ht="15.75" customHeight="1">
      <c r="B124" s="37" t="s">
        <v>126</v>
      </c>
      <c r="C124" s="241" t="s">
        <v>249</v>
      </c>
      <c r="D124" s="242"/>
      <c r="E124" s="72"/>
      <c r="F124" s="62">
        <v>16.5</v>
      </c>
      <c r="G124" s="59">
        <v>11</v>
      </c>
      <c r="H124" s="24">
        <v>6</v>
      </c>
      <c r="I124" s="60"/>
      <c r="J124" s="61">
        <f t="shared" si="13"/>
        <v>0</v>
      </c>
      <c r="K124" s="141"/>
      <c r="L124" s="107">
        <f t="shared" si="8"/>
        <v>0</v>
      </c>
      <c r="M124" s="109">
        <f t="shared" si="10"/>
        <v>0</v>
      </c>
    </row>
    <row r="125" spans="2:13" s="37" customFormat="1" ht="15.75" customHeight="1">
      <c r="B125" s="37" t="s">
        <v>154</v>
      </c>
      <c r="C125" s="330" t="s">
        <v>301</v>
      </c>
      <c r="D125" s="331"/>
      <c r="E125" s="167" t="s">
        <v>38</v>
      </c>
      <c r="F125" s="22">
        <v>17</v>
      </c>
      <c r="G125" s="59">
        <v>12.5</v>
      </c>
      <c r="H125" s="24">
        <v>6</v>
      </c>
      <c r="I125" s="125"/>
      <c r="J125" s="30">
        <f t="shared" si="13"/>
        <v>0</v>
      </c>
      <c r="K125" s="141"/>
      <c r="L125" s="107">
        <f t="shared" si="8"/>
        <v>0</v>
      </c>
      <c r="M125" s="109">
        <f t="shared" si="10"/>
        <v>0</v>
      </c>
    </row>
    <row r="126" spans="2:13" s="37" customFormat="1" ht="15.75" customHeight="1">
      <c r="B126" s="126" t="s">
        <v>119</v>
      </c>
      <c r="C126" s="245" t="s">
        <v>183</v>
      </c>
      <c r="D126" s="246"/>
      <c r="E126" s="101"/>
      <c r="F126" s="43">
        <v>20</v>
      </c>
      <c r="G126" s="145">
        <v>13.5</v>
      </c>
      <c r="H126" s="24">
        <v>6</v>
      </c>
      <c r="I126" s="46"/>
      <c r="J126" s="110">
        <f t="shared" si="13"/>
        <v>0</v>
      </c>
      <c r="K126" s="141"/>
      <c r="L126" s="107">
        <f t="shared" si="8"/>
        <v>0</v>
      </c>
      <c r="M126" s="109">
        <f t="shared" si="10"/>
        <v>0</v>
      </c>
    </row>
    <row r="127" spans="2:13" s="212" customFormat="1" ht="15.75" customHeight="1">
      <c r="B127" s="112" t="s">
        <v>268</v>
      </c>
      <c r="C127" s="312" t="s">
        <v>302</v>
      </c>
      <c r="D127" s="313"/>
      <c r="E127" s="213"/>
      <c r="F127" s="214">
        <v>26</v>
      </c>
      <c r="G127" s="215">
        <v>21</v>
      </c>
      <c r="H127" s="216">
        <v>6</v>
      </c>
      <c r="I127" s="217"/>
      <c r="J127" s="218">
        <f t="shared" si="13"/>
        <v>0</v>
      </c>
      <c r="K127" s="219"/>
      <c r="L127" s="188">
        <f t="shared" si="8"/>
        <v>0</v>
      </c>
      <c r="M127" s="109">
        <f t="shared" si="10"/>
        <v>0</v>
      </c>
    </row>
    <row r="128" spans="2:13" s="130" customFormat="1" ht="15.75" customHeight="1">
      <c r="B128" s="198" t="s">
        <v>271</v>
      </c>
      <c r="C128" s="293" t="s">
        <v>241</v>
      </c>
      <c r="D128" s="294"/>
      <c r="E128" s="309"/>
      <c r="F128" s="171">
        <v>29</v>
      </c>
      <c r="G128" s="172">
        <v>24</v>
      </c>
      <c r="H128" s="173">
        <v>6</v>
      </c>
      <c r="I128" s="60"/>
      <c r="J128" s="61">
        <f>G128*H128*I128</f>
        <v>0</v>
      </c>
      <c r="K128" s="187"/>
      <c r="L128" s="188">
        <f>G128*H128*I128</f>
        <v>0</v>
      </c>
      <c r="M128" s="223">
        <f>F128*H128*I128</f>
        <v>0</v>
      </c>
    </row>
    <row r="129" spans="2:13" s="212" customFormat="1" ht="15.75" customHeight="1" thickBot="1">
      <c r="B129" s="112" t="s">
        <v>269</v>
      </c>
      <c r="C129" s="314" t="s">
        <v>282</v>
      </c>
      <c r="D129" s="315"/>
      <c r="E129" s="213"/>
      <c r="F129" s="214">
        <v>34</v>
      </c>
      <c r="G129" s="215">
        <v>28</v>
      </c>
      <c r="H129" s="216">
        <v>6</v>
      </c>
      <c r="I129" s="217"/>
      <c r="J129" s="218">
        <f>G129*H129*I129</f>
        <v>0</v>
      </c>
      <c r="K129" s="219"/>
      <c r="L129" s="188">
        <f>G129*H129*I129</f>
        <v>0</v>
      </c>
      <c r="M129" s="109">
        <f>F129*H129*I129</f>
        <v>0</v>
      </c>
    </row>
    <row r="130" spans="3:13" s="37" customFormat="1" ht="22.5" customHeight="1" thickBot="1">
      <c r="C130" s="253" t="s">
        <v>24</v>
      </c>
      <c r="D130" s="254"/>
      <c r="E130" s="254"/>
      <c r="F130" s="254"/>
      <c r="G130" s="254"/>
      <c r="H130" s="254"/>
      <c r="I130" s="254"/>
      <c r="J130" s="255"/>
      <c r="K130" s="141"/>
      <c r="L130" s="107">
        <f t="shared" si="8"/>
        <v>0</v>
      </c>
      <c r="M130" s="109">
        <f t="shared" si="10"/>
        <v>0</v>
      </c>
    </row>
    <row r="131" spans="1:13" s="18" customFormat="1" ht="21" customHeight="1">
      <c r="A131" s="37"/>
      <c r="B131" s="37"/>
      <c r="C131" s="91" t="s">
        <v>43</v>
      </c>
      <c r="D131" s="92"/>
      <c r="E131" s="92"/>
      <c r="F131" s="93"/>
      <c r="G131" s="93"/>
      <c r="H131" s="93"/>
      <c r="I131" s="93"/>
      <c r="J131" s="94"/>
      <c r="K131" s="141"/>
      <c r="L131" s="107">
        <f t="shared" si="8"/>
        <v>0</v>
      </c>
      <c r="M131" s="109">
        <f t="shared" si="10"/>
        <v>0</v>
      </c>
    </row>
    <row r="132" spans="2:13" s="37" customFormat="1" ht="15.75" customHeight="1">
      <c r="B132" s="126" t="s">
        <v>78</v>
      </c>
      <c r="C132" s="247" t="s">
        <v>207</v>
      </c>
      <c r="D132" s="248"/>
      <c r="E132" s="71"/>
      <c r="F132" s="35">
        <v>8</v>
      </c>
      <c r="G132" s="59">
        <v>5.5</v>
      </c>
      <c r="H132" s="24">
        <v>6</v>
      </c>
      <c r="I132" s="38"/>
      <c r="J132" s="30">
        <f>G132*H132*I132</f>
        <v>0</v>
      </c>
      <c r="K132" s="141"/>
      <c r="L132" s="107">
        <f t="shared" si="8"/>
        <v>0</v>
      </c>
      <c r="M132" s="109">
        <f t="shared" si="10"/>
        <v>0</v>
      </c>
    </row>
    <row r="133" spans="2:13" s="37" customFormat="1" ht="17.25" customHeight="1">
      <c r="B133" s="126" t="s">
        <v>281</v>
      </c>
      <c r="C133" s="177" t="s">
        <v>305</v>
      </c>
      <c r="D133" s="179"/>
      <c r="E133" s="170" t="s">
        <v>38</v>
      </c>
      <c r="F133" s="35">
        <v>11</v>
      </c>
      <c r="G133" s="23">
        <v>8.5</v>
      </c>
      <c r="H133" s="24">
        <v>6</v>
      </c>
      <c r="I133" s="38"/>
      <c r="J133" s="30">
        <f>G133*H133*I133</f>
        <v>0</v>
      </c>
      <c r="K133" s="141"/>
      <c r="L133" s="107">
        <f>G133*H133*I133</f>
        <v>0</v>
      </c>
      <c r="M133" s="109">
        <f t="shared" si="10"/>
        <v>0</v>
      </c>
    </row>
    <row r="134" spans="2:13" s="37" customFormat="1" ht="15.75" customHeight="1">
      <c r="B134" s="126" t="s">
        <v>79</v>
      </c>
      <c r="C134" s="247" t="s">
        <v>208</v>
      </c>
      <c r="D134" s="248"/>
      <c r="F134" s="35">
        <v>15</v>
      </c>
      <c r="G134" s="23">
        <v>11.5</v>
      </c>
      <c r="H134" s="24">
        <v>6</v>
      </c>
      <c r="I134" s="38"/>
      <c r="J134" s="30">
        <f>G134*H134*I134</f>
        <v>0</v>
      </c>
      <c r="K134" s="141"/>
      <c r="L134" s="107">
        <f t="shared" si="8"/>
        <v>0</v>
      </c>
      <c r="M134" s="109">
        <f t="shared" si="10"/>
        <v>0</v>
      </c>
    </row>
    <row r="135" spans="2:13" s="37" customFormat="1" ht="15.75" customHeight="1">
      <c r="B135" s="126" t="s">
        <v>133</v>
      </c>
      <c r="C135" s="235" t="s">
        <v>184</v>
      </c>
      <c r="D135" s="236"/>
      <c r="E135" s="71"/>
      <c r="F135" s="22">
        <v>18.5</v>
      </c>
      <c r="G135" s="23">
        <v>14.5</v>
      </c>
      <c r="H135" s="24">
        <v>6</v>
      </c>
      <c r="I135" s="38"/>
      <c r="J135" s="30">
        <f>G135*H135*I135</f>
        <v>0</v>
      </c>
      <c r="K135" s="141"/>
      <c r="L135" s="107">
        <f t="shared" si="8"/>
        <v>0</v>
      </c>
      <c r="M135" s="109">
        <f t="shared" si="10"/>
        <v>0</v>
      </c>
    </row>
    <row r="136" spans="3:13" s="37" customFormat="1" ht="15.75" customHeight="1">
      <c r="C136" s="82" t="s">
        <v>27</v>
      </c>
      <c r="D136" s="83"/>
      <c r="E136" s="83"/>
      <c r="F136" s="83"/>
      <c r="G136" s="83"/>
      <c r="H136" s="24"/>
      <c r="I136" s="83"/>
      <c r="J136" s="84"/>
      <c r="K136" s="141"/>
      <c r="L136" s="107">
        <f t="shared" si="8"/>
        <v>0</v>
      </c>
      <c r="M136" s="109">
        <f t="shared" si="10"/>
        <v>0</v>
      </c>
    </row>
    <row r="137" spans="2:14" s="37" customFormat="1" ht="15.75" customHeight="1">
      <c r="B137" s="37" t="s">
        <v>138</v>
      </c>
      <c r="C137" s="310" t="s">
        <v>306</v>
      </c>
      <c r="D137" s="311"/>
      <c r="E137" s="167" t="s">
        <v>38</v>
      </c>
      <c r="F137" s="35">
        <v>15</v>
      </c>
      <c r="G137" s="23">
        <v>10</v>
      </c>
      <c r="H137" s="24">
        <v>6</v>
      </c>
      <c r="I137" s="38"/>
      <c r="J137" s="30">
        <f>G137*H137*I137</f>
        <v>0</v>
      </c>
      <c r="K137" s="141"/>
      <c r="L137" s="107">
        <f t="shared" si="8"/>
        <v>0</v>
      </c>
      <c r="M137" s="109">
        <f t="shared" si="10"/>
        <v>0</v>
      </c>
      <c r="N137" s="109"/>
    </row>
    <row r="138" spans="3:13" s="37" customFormat="1" ht="15.75" customHeight="1">
      <c r="C138" s="88" t="s">
        <v>28</v>
      </c>
      <c r="D138" s="89"/>
      <c r="E138" s="89"/>
      <c r="F138" s="89"/>
      <c r="G138" s="89"/>
      <c r="H138" s="24"/>
      <c r="I138" s="89"/>
      <c r="J138" s="90"/>
      <c r="K138" s="141"/>
      <c r="L138" s="107">
        <f t="shared" si="8"/>
        <v>0</v>
      </c>
      <c r="M138" s="109">
        <f t="shared" si="10"/>
        <v>0</v>
      </c>
    </row>
    <row r="139" spans="2:13" s="37" customFormat="1" ht="18.75" customHeight="1">
      <c r="B139" s="130" t="s">
        <v>67</v>
      </c>
      <c r="C139" s="293" t="s">
        <v>68</v>
      </c>
      <c r="D139" s="294"/>
      <c r="E139" s="72"/>
      <c r="F139" s="62">
        <v>7</v>
      </c>
      <c r="G139" s="59">
        <v>4.5</v>
      </c>
      <c r="H139" s="24">
        <v>6</v>
      </c>
      <c r="I139" s="60"/>
      <c r="J139" s="61">
        <f>G139*H139*I139</f>
        <v>0</v>
      </c>
      <c r="K139" s="141"/>
      <c r="L139" s="107">
        <f t="shared" si="8"/>
        <v>0</v>
      </c>
      <c r="M139" s="109">
        <f t="shared" si="10"/>
        <v>0</v>
      </c>
    </row>
    <row r="140" spans="2:13" s="37" customFormat="1" ht="15.75" customHeight="1">
      <c r="B140" s="37" t="s">
        <v>60</v>
      </c>
      <c r="C140" s="249" t="s">
        <v>307</v>
      </c>
      <c r="D140" s="250"/>
      <c r="E140" s="71"/>
      <c r="F140" s="62">
        <v>9.5</v>
      </c>
      <c r="G140" s="23">
        <v>6.5</v>
      </c>
      <c r="H140" s="24">
        <v>6</v>
      </c>
      <c r="I140" s="38"/>
      <c r="J140" s="30">
        <f aca="true" t="shared" si="14" ref="J140:J154">G140*H140*I140</f>
        <v>0</v>
      </c>
      <c r="K140" s="141"/>
      <c r="L140" s="107">
        <f t="shared" si="8"/>
        <v>0</v>
      </c>
      <c r="M140" s="109">
        <f t="shared" si="10"/>
        <v>0</v>
      </c>
    </row>
    <row r="141" spans="2:13" s="37" customFormat="1" ht="15.75" customHeight="1">
      <c r="B141" s="126" t="s">
        <v>128</v>
      </c>
      <c r="C141" s="235" t="s">
        <v>111</v>
      </c>
      <c r="D141" s="236"/>
      <c r="E141" s="167" t="s">
        <v>38</v>
      </c>
      <c r="F141" s="62">
        <v>9</v>
      </c>
      <c r="G141" s="59">
        <v>6.5</v>
      </c>
      <c r="H141" s="24">
        <v>6</v>
      </c>
      <c r="I141" s="38"/>
      <c r="J141" s="30">
        <f>G141*H141*I141</f>
        <v>0</v>
      </c>
      <c r="K141" s="141"/>
      <c r="L141" s="107">
        <f t="shared" si="8"/>
        <v>0</v>
      </c>
      <c r="M141" s="109">
        <f t="shared" si="10"/>
        <v>0</v>
      </c>
    </row>
    <row r="142" spans="2:13" s="37" customFormat="1" ht="15.75" customHeight="1">
      <c r="B142" s="112" t="s">
        <v>155</v>
      </c>
      <c r="C142" s="235" t="s">
        <v>308</v>
      </c>
      <c r="D142" s="236"/>
      <c r="E142" s="71"/>
      <c r="F142" s="58">
        <v>10</v>
      </c>
      <c r="G142" s="59">
        <v>7</v>
      </c>
      <c r="H142" s="24">
        <v>6</v>
      </c>
      <c r="I142" s="38"/>
      <c r="J142" s="30">
        <f>G142*H142*I142</f>
        <v>0</v>
      </c>
      <c r="K142" s="141"/>
      <c r="L142" s="107">
        <f t="shared" si="8"/>
        <v>0</v>
      </c>
      <c r="M142" s="109">
        <f t="shared" si="10"/>
        <v>0</v>
      </c>
    </row>
    <row r="143" spans="2:13" s="130" customFormat="1" ht="15.75" customHeight="1">
      <c r="B143" s="186" t="s">
        <v>75</v>
      </c>
      <c r="C143" s="293" t="s">
        <v>309</v>
      </c>
      <c r="D143" s="294"/>
      <c r="F143" s="62">
        <v>12.5</v>
      </c>
      <c r="G143" s="59">
        <v>8.5</v>
      </c>
      <c r="H143" s="173">
        <v>6</v>
      </c>
      <c r="I143" s="60"/>
      <c r="J143" s="61">
        <f>G143*H143*I143</f>
        <v>0</v>
      </c>
      <c r="K143" s="187"/>
      <c r="L143" s="188">
        <f>G143*H143*I143</f>
        <v>0</v>
      </c>
      <c r="M143" s="109">
        <f t="shared" si="10"/>
        <v>0</v>
      </c>
    </row>
    <row r="144" spans="2:13" s="130" customFormat="1" ht="15.75" customHeight="1">
      <c r="B144" s="198" t="s">
        <v>270</v>
      </c>
      <c r="C144" s="245" t="s">
        <v>310</v>
      </c>
      <c r="D144" s="246"/>
      <c r="E144" s="170" t="s">
        <v>38</v>
      </c>
      <c r="F144" s="58">
        <v>16</v>
      </c>
      <c r="G144" s="59">
        <v>12</v>
      </c>
      <c r="H144" s="173">
        <v>6</v>
      </c>
      <c r="I144" s="60"/>
      <c r="J144" s="61">
        <f>G144*H144*I144</f>
        <v>0</v>
      </c>
      <c r="K144" s="187"/>
      <c r="L144" s="188">
        <f t="shared" si="8"/>
        <v>0</v>
      </c>
      <c r="M144" s="223">
        <f t="shared" si="10"/>
        <v>0</v>
      </c>
    </row>
    <row r="145" spans="2:13" s="130" customFormat="1" ht="15.75" customHeight="1">
      <c r="B145" s="130" t="s">
        <v>132</v>
      </c>
      <c r="C145" s="135" t="s">
        <v>311</v>
      </c>
      <c r="D145" s="221"/>
      <c r="E145" s="170" t="s">
        <v>38</v>
      </c>
      <c r="F145" s="62">
        <v>15</v>
      </c>
      <c r="G145" s="59">
        <v>11</v>
      </c>
      <c r="H145" s="173">
        <v>6</v>
      </c>
      <c r="I145" s="60"/>
      <c r="J145" s="61">
        <f t="shared" si="14"/>
        <v>0</v>
      </c>
      <c r="K145" s="187"/>
      <c r="L145" s="188">
        <f t="shared" si="8"/>
        <v>0</v>
      </c>
      <c r="M145" s="223">
        <f t="shared" si="10"/>
        <v>0</v>
      </c>
    </row>
    <row r="146" spans="2:13" s="130" customFormat="1" ht="15.75" customHeight="1">
      <c r="B146" s="130" t="s">
        <v>69</v>
      </c>
      <c r="C146" s="235" t="s">
        <v>185</v>
      </c>
      <c r="D146" s="236"/>
      <c r="E146" s="234"/>
      <c r="F146" s="62">
        <v>17</v>
      </c>
      <c r="G146" s="59">
        <v>12</v>
      </c>
      <c r="H146" s="173">
        <v>6</v>
      </c>
      <c r="I146" s="60"/>
      <c r="J146" s="61">
        <f t="shared" si="14"/>
        <v>0</v>
      </c>
      <c r="K146" s="187"/>
      <c r="L146" s="188">
        <f t="shared" si="8"/>
        <v>0</v>
      </c>
      <c r="M146" s="223">
        <f t="shared" si="10"/>
        <v>0</v>
      </c>
    </row>
    <row r="147" spans="2:13" s="130" customFormat="1" ht="15.75" customHeight="1">
      <c r="B147" s="130" t="s">
        <v>129</v>
      </c>
      <c r="C147" s="235" t="s">
        <v>312</v>
      </c>
      <c r="D147" s="236"/>
      <c r="E147" s="170" t="s">
        <v>38</v>
      </c>
      <c r="F147" s="62">
        <v>20</v>
      </c>
      <c r="G147" s="59">
        <v>14</v>
      </c>
      <c r="H147" s="173">
        <v>6</v>
      </c>
      <c r="I147" s="60"/>
      <c r="J147" s="61">
        <f t="shared" si="14"/>
        <v>0</v>
      </c>
      <c r="K147" s="187"/>
      <c r="L147" s="188">
        <f t="shared" si="8"/>
        <v>0</v>
      </c>
      <c r="M147" s="223">
        <f t="shared" si="10"/>
        <v>0</v>
      </c>
    </row>
    <row r="148" spans="2:13" s="37" customFormat="1" ht="15.75" customHeight="1">
      <c r="B148" s="37" t="s">
        <v>70</v>
      </c>
      <c r="C148" s="235" t="s">
        <v>186</v>
      </c>
      <c r="D148" s="236"/>
      <c r="E148" s="71"/>
      <c r="F148" s="35">
        <v>21</v>
      </c>
      <c r="G148" s="23">
        <v>16</v>
      </c>
      <c r="H148" s="24">
        <v>6</v>
      </c>
      <c r="I148" s="38"/>
      <c r="J148" s="30">
        <f t="shared" si="14"/>
        <v>0</v>
      </c>
      <c r="K148" s="141"/>
      <c r="L148" s="107">
        <f t="shared" si="8"/>
        <v>0</v>
      </c>
      <c r="M148" s="109">
        <f t="shared" si="10"/>
        <v>0</v>
      </c>
    </row>
    <row r="149" spans="2:13" s="37" customFormat="1" ht="15.75" customHeight="1">
      <c r="B149" s="37" t="s">
        <v>71</v>
      </c>
      <c r="C149" s="245" t="s">
        <v>187</v>
      </c>
      <c r="D149" s="246"/>
      <c r="E149" s="71"/>
      <c r="F149" s="35">
        <v>22</v>
      </c>
      <c r="G149" s="23">
        <v>16</v>
      </c>
      <c r="H149" s="24">
        <v>6</v>
      </c>
      <c r="I149" s="38"/>
      <c r="J149" s="30">
        <f>G149*H149*I149</f>
        <v>0</v>
      </c>
      <c r="K149" s="141"/>
      <c r="L149" s="107">
        <f t="shared" si="8"/>
        <v>0</v>
      </c>
      <c r="M149" s="109">
        <f t="shared" si="10"/>
        <v>0</v>
      </c>
    </row>
    <row r="150" spans="2:13" s="37" customFormat="1" ht="15.75" customHeight="1">
      <c r="B150" s="126" t="s">
        <v>130</v>
      </c>
      <c r="C150" s="235" t="s">
        <v>104</v>
      </c>
      <c r="D150" s="236"/>
      <c r="E150" s="167" t="s">
        <v>38</v>
      </c>
      <c r="F150" s="35">
        <v>24</v>
      </c>
      <c r="G150" s="59">
        <v>18</v>
      </c>
      <c r="H150" s="24">
        <v>6</v>
      </c>
      <c r="I150" s="38"/>
      <c r="J150" s="30">
        <f>G150*H150*I150</f>
        <v>0</v>
      </c>
      <c r="K150" s="141"/>
      <c r="L150" s="107">
        <f aca="true" t="shared" si="15" ref="L150:L188">G150*H150*I150</f>
        <v>0</v>
      </c>
      <c r="M150" s="109">
        <f t="shared" si="10"/>
        <v>0</v>
      </c>
    </row>
    <row r="151" spans="2:13" s="37" customFormat="1" ht="15.75" customHeight="1">
      <c r="B151" s="37" t="s">
        <v>131</v>
      </c>
      <c r="C151" s="293" t="s">
        <v>313</v>
      </c>
      <c r="D151" s="294"/>
      <c r="E151" s="71"/>
      <c r="F151" s="171">
        <v>27</v>
      </c>
      <c r="G151" s="172">
        <v>21.5</v>
      </c>
      <c r="H151" s="24">
        <v>6</v>
      </c>
      <c r="I151" s="38"/>
      <c r="J151" s="30">
        <f t="shared" si="14"/>
        <v>0</v>
      </c>
      <c r="K151" s="141"/>
      <c r="L151" s="107">
        <f t="shared" si="15"/>
        <v>0</v>
      </c>
      <c r="M151" s="109">
        <f t="shared" si="10"/>
        <v>0</v>
      </c>
    </row>
    <row r="152" spans="2:13" s="130" customFormat="1" ht="15.75" customHeight="1">
      <c r="B152" s="112" t="s">
        <v>272</v>
      </c>
      <c r="C152" s="293" t="s">
        <v>242</v>
      </c>
      <c r="D152" s="294"/>
      <c r="E152" s="309"/>
      <c r="F152" s="171">
        <v>35</v>
      </c>
      <c r="G152" s="172">
        <v>27</v>
      </c>
      <c r="H152" s="173">
        <v>6</v>
      </c>
      <c r="I152" s="60"/>
      <c r="J152" s="61">
        <f t="shared" si="14"/>
        <v>0</v>
      </c>
      <c r="K152" s="187"/>
      <c r="L152" s="107">
        <f>G152*H152*I152</f>
        <v>0</v>
      </c>
      <c r="M152" s="109">
        <f t="shared" si="10"/>
        <v>0</v>
      </c>
    </row>
    <row r="153" spans="2:13" s="130" customFormat="1" ht="15.75" customHeight="1">
      <c r="B153" s="112" t="s">
        <v>273</v>
      </c>
      <c r="C153" s="293" t="s">
        <v>251</v>
      </c>
      <c r="D153" s="294"/>
      <c r="E153" s="210"/>
      <c r="F153" s="171">
        <v>45</v>
      </c>
      <c r="G153" s="172">
        <v>36</v>
      </c>
      <c r="H153" s="173">
        <v>6</v>
      </c>
      <c r="I153" s="60"/>
      <c r="J153" s="61">
        <f t="shared" si="14"/>
        <v>0</v>
      </c>
      <c r="K153" s="187"/>
      <c r="L153" s="107">
        <f>G153*H153*I153</f>
        <v>0</v>
      </c>
      <c r="M153" s="109">
        <f t="shared" si="10"/>
        <v>0</v>
      </c>
    </row>
    <row r="154" spans="2:13" s="130" customFormat="1" ht="15.75" customHeight="1">
      <c r="B154" s="112" t="s">
        <v>274</v>
      </c>
      <c r="C154" s="293" t="s">
        <v>250</v>
      </c>
      <c r="D154" s="294"/>
      <c r="E154" s="210"/>
      <c r="F154" s="171">
        <v>55</v>
      </c>
      <c r="G154" s="172">
        <v>44</v>
      </c>
      <c r="H154" s="173">
        <v>6</v>
      </c>
      <c r="I154" s="60"/>
      <c r="J154" s="61">
        <f t="shared" si="14"/>
        <v>0</v>
      </c>
      <c r="K154" s="187"/>
      <c r="L154" s="107">
        <f>G154*H154*I154</f>
        <v>0</v>
      </c>
      <c r="M154" s="109">
        <f t="shared" si="10"/>
        <v>0</v>
      </c>
    </row>
    <row r="155" spans="3:13" s="37" customFormat="1" ht="22.5" customHeight="1" thickBot="1">
      <c r="C155" s="306" t="s">
        <v>6</v>
      </c>
      <c r="D155" s="307"/>
      <c r="E155" s="307"/>
      <c r="F155" s="307"/>
      <c r="G155" s="307"/>
      <c r="H155" s="307"/>
      <c r="I155" s="307"/>
      <c r="J155" s="308"/>
      <c r="K155" s="141"/>
      <c r="L155" s="107">
        <f t="shared" si="15"/>
        <v>0</v>
      </c>
      <c r="M155" s="109">
        <f t="shared" si="10"/>
        <v>0</v>
      </c>
    </row>
    <row r="156" spans="1:13" s="18" customFormat="1" ht="18.75">
      <c r="A156" s="37"/>
      <c r="B156" s="37"/>
      <c r="C156" s="85" t="s">
        <v>28</v>
      </c>
      <c r="D156" s="86"/>
      <c r="E156" s="86"/>
      <c r="F156" s="86"/>
      <c r="G156" s="86"/>
      <c r="H156" s="86"/>
      <c r="I156" s="86"/>
      <c r="J156" s="87"/>
      <c r="K156" s="141"/>
      <c r="L156" s="107">
        <f t="shared" si="15"/>
        <v>0</v>
      </c>
      <c r="M156" s="109">
        <f t="shared" si="10"/>
        <v>0</v>
      </c>
    </row>
    <row r="157" spans="2:13" s="37" customFormat="1" ht="16.5" customHeight="1">
      <c r="B157" s="112" t="s">
        <v>156</v>
      </c>
      <c r="C157" s="235" t="s">
        <v>172</v>
      </c>
      <c r="D157" s="236"/>
      <c r="E157" s="136"/>
      <c r="F157" s="35">
        <v>9</v>
      </c>
      <c r="G157" s="23">
        <v>6.5</v>
      </c>
      <c r="H157" s="24">
        <v>6</v>
      </c>
      <c r="I157" s="38"/>
      <c r="J157" s="30">
        <f aca="true" t="shared" si="16" ref="J157:J163">G157*H157*I157</f>
        <v>0</v>
      </c>
      <c r="K157" s="141"/>
      <c r="L157" s="107">
        <f t="shared" si="15"/>
        <v>0</v>
      </c>
      <c r="M157" s="109">
        <f t="shared" si="10"/>
        <v>0</v>
      </c>
    </row>
    <row r="158" spans="2:13" s="37" customFormat="1" ht="15.75" customHeight="1">
      <c r="B158" s="126" t="s">
        <v>72</v>
      </c>
      <c r="C158" s="256" t="s">
        <v>73</v>
      </c>
      <c r="D158" s="257"/>
      <c r="E158" s="167" t="s">
        <v>38</v>
      </c>
      <c r="F158" s="35">
        <v>9</v>
      </c>
      <c r="G158" s="23">
        <v>6.5</v>
      </c>
      <c r="H158" s="24">
        <v>6</v>
      </c>
      <c r="I158" s="38"/>
      <c r="J158" s="30">
        <f t="shared" si="16"/>
        <v>0</v>
      </c>
      <c r="K158" s="141"/>
      <c r="L158" s="107">
        <f t="shared" si="15"/>
        <v>0</v>
      </c>
      <c r="M158" s="109">
        <f aca="true" t="shared" si="17" ref="M158:M188">F158*H158*I158</f>
        <v>0</v>
      </c>
    </row>
    <row r="159" spans="2:13" s="37" customFormat="1" ht="15.75" customHeight="1">
      <c r="B159" s="126" t="s">
        <v>209</v>
      </c>
      <c r="C159" s="256" t="s">
        <v>171</v>
      </c>
      <c r="D159" s="257"/>
      <c r="E159" s="167"/>
      <c r="F159" s="35">
        <v>11</v>
      </c>
      <c r="G159" s="23">
        <v>7.5</v>
      </c>
      <c r="H159" s="24">
        <v>6</v>
      </c>
      <c r="I159" s="38"/>
      <c r="J159" s="30">
        <f t="shared" si="16"/>
        <v>0</v>
      </c>
      <c r="K159" s="141"/>
      <c r="L159" s="107">
        <f t="shared" si="15"/>
        <v>0</v>
      </c>
      <c r="M159" s="109">
        <f t="shared" si="17"/>
        <v>0</v>
      </c>
    </row>
    <row r="160" spans="2:13" s="37" customFormat="1" ht="15.75" customHeight="1">
      <c r="B160" s="37" t="s">
        <v>29</v>
      </c>
      <c r="C160" s="256" t="s">
        <v>74</v>
      </c>
      <c r="D160" s="257"/>
      <c r="E160" s="71"/>
      <c r="F160" s="35">
        <v>14.5</v>
      </c>
      <c r="G160" s="23">
        <v>11</v>
      </c>
      <c r="H160" s="24">
        <v>6</v>
      </c>
      <c r="I160" s="38"/>
      <c r="J160" s="30">
        <f t="shared" si="16"/>
        <v>0</v>
      </c>
      <c r="K160" s="141"/>
      <c r="L160" s="107">
        <f t="shared" si="15"/>
        <v>0</v>
      </c>
      <c r="M160" s="109">
        <f t="shared" si="17"/>
        <v>0</v>
      </c>
    </row>
    <row r="161" spans="2:13" s="37" customFormat="1" ht="15.75" customHeight="1">
      <c r="B161" s="140" t="s">
        <v>275</v>
      </c>
      <c r="C161" s="185" t="s">
        <v>314</v>
      </c>
      <c r="D161" s="184"/>
      <c r="E161" s="167"/>
      <c r="F161" s="35">
        <v>19</v>
      </c>
      <c r="G161" s="23">
        <v>12</v>
      </c>
      <c r="H161" s="24">
        <v>6</v>
      </c>
      <c r="I161" s="38"/>
      <c r="J161" s="30">
        <f t="shared" si="16"/>
        <v>0</v>
      </c>
      <c r="K161" s="141"/>
      <c r="L161" s="107">
        <f>G161*H161*I161</f>
        <v>0</v>
      </c>
      <c r="M161" s="109">
        <f t="shared" si="17"/>
        <v>0</v>
      </c>
    </row>
    <row r="162" spans="2:13" s="37" customFormat="1" ht="15.75" customHeight="1">
      <c r="B162" s="37" t="s">
        <v>35</v>
      </c>
      <c r="C162" s="256" t="s">
        <v>169</v>
      </c>
      <c r="D162" s="257"/>
      <c r="E162" s="197"/>
      <c r="F162" s="68">
        <v>31</v>
      </c>
      <c r="G162" s="69">
        <v>25</v>
      </c>
      <c r="H162" s="24">
        <v>6</v>
      </c>
      <c r="I162" s="70"/>
      <c r="J162" s="30">
        <f t="shared" si="16"/>
        <v>0</v>
      </c>
      <c r="K162" s="141"/>
      <c r="L162" s="107">
        <f t="shared" si="15"/>
        <v>0</v>
      </c>
      <c r="M162" s="109">
        <f t="shared" si="17"/>
        <v>0</v>
      </c>
    </row>
    <row r="163" spans="2:13" s="130" customFormat="1" ht="15.75" customHeight="1" thickBot="1">
      <c r="B163" s="112" t="s">
        <v>276</v>
      </c>
      <c r="C163" s="365" t="s">
        <v>239</v>
      </c>
      <c r="D163" s="366"/>
      <c r="E163" s="367"/>
      <c r="F163" s="207">
        <v>30</v>
      </c>
      <c r="G163" s="211">
        <v>28</v>
      </c>
      <c r="H163" s="173">
        <v>6</v>
      </c>
      <c r="I163" s="209"/>
      <c r="J163" s="61">
        <f t="shared" si="16"/>
        <v>0</v>
      </c>
      <c r="K163" s="187"/>
      <c r="L163" s="107">
        <f>G163*H163*I163</f>
        <v>0</v>
      </c>
      <c r="M163" s="109">
        <f t="shared" si="17"/>
        <v>0</v>
      </c>
    </row>
    <row r="164" spans="3:13" s="37" customFormat="1" ht="21" customHeight="1" thickBot="1">
      <c r="C164" s="253" t="s">
        <v>134</v>
      </c>
      <c r="D164" s="254"/>
      <c r="E164" s="254"/>
      <c r="F164" s="254"/>
      <c r="G164" s="254"/>
      <c r="H164" s="254"/>
      <c r="I164" s="254"/>
      <c r="J164" s="255"/>
      <c r="K164" s="141"/>
      <c r="L164" s="107">
        <f t="shared" si="15"/>
        <v>0</v>
      </c>
      <c r="M164" s="109">
        <f t="shared" si="17"/>
        <v>0</v>
      </c>
    </row>
    <row r="165" spans="1:13" s="18" customFormat="1" ht="17.25" customHeight="1">
      <c r="A165" s="37"/>
      <c r="B165" s="126" t="s">
        <v>76</v>
      </c>
      <c r="C165" s="258" t="s">
        <v>77</v>
      </c>
      <c r="D165" s="259"/>
      <c r="E165" s="71"/>
      <c r="F165" s="35">
        <v>11</v>
      </c>
      <c r="G165" s="23">
        <v>7.5</v>
      </c>
      <c r="H165" s="24">
        <v>6</v>
      </c>
      <c r="I165" s="38"/>
      <c r="J165" s="30">
        <f>G165*H165*I165</f>
        <v>0</v>
      </c>
      <c r="K165" s="141"/>
      <c r="L165" s="107">
        <f t="shared" si="15"/>
        <v>0</v>
      </c>
      <c r="M165" s="109">
        <f t="shared" si="17"/>
        <v>0</v>
      </c>
    </row>
    <row r="166" spans="2:13" s="37" customFormat="1" ht="15.75" customHeight="1">
      <c r="B166" s="37" t="s">
        <v>22</v>
      </c>
      <c r="C166" s="251" t="s">
        <v>188</v>
      </c>
      <c r="D166" s="252"/>
      <c r="E166" s="71"/>
      <c r="F166" s="22">
        <v>14</v>
      </c>
      <c r="G166" s="23">
        <v>9.5</v>
      </c>
      <c r="H166" s="24">
        <v>6</v>
      </c>
      <c r="I166" s="38"/>
      <c r="J166" s="30">
        <f aca="true" t="shared" si="18" ref="J166:J174">G166*H166*I166</f>
        <v>0</v>
      </c>
      <c r="K166" s="141"/>
      <c r="L166" s="107">
        <f t="shared" si="15"/>
        <v>0</v>
      </c>
      <c r="M166" s="109">
        <f t="shared" si="17"/>
        <v>0</v>
      </c>
    </row>
    <row r="167" spans="2:13" s="37" customFormat="1" ht="15" customHeight="1">
      <c r="B167" s="37" t="s">
        <v>36</v>
      </c>
      <c r="C167" s="251" t="s">
        <v>31</v>
      </c>
      <c r="D167" s="252"/>
      <c r="E167" s="71"/>
      <c r="F167" s="22">
        <v>21</v>
      </c>
      <c r="G167" s="23">
        <v>16</v>
      </c>
      <c r="H167" s="24">
        <v>6</v>
      </c>
      <c r="I167" s="38"/>
      <c r="J167" s="30">
        <f t="shared" si="18"/>
        <v>0</v>
      </c>
      <c r="K167" s="141"/>
      <c r="L167" s="107">
        <f t="shared" si="15"/>
        <v>0</v>
      </c>
      <c r="M167" s="109">
        <f t="shared" si="17"/>
        <v>0</v>
      </c>
    </row>
    <row r="168" spans="2:13" s="37" customFormat="1" ht="15.75" customHeight="1">
      <c r="B168" s="37" t="s">
        <v>21</v>
      </c>
      <c r="C168" s="249" t="s">
        <v>39</v>
      </c>
      <c r="D168" s="250"/>
      <c r="E168" s="167" t="s">
        <v>38</v>
      </c>
      <c r="F168" s="26">
        <v>25</v>
      </c>
      <c r="G168" s="27">
        <v>18.5</v>
      </c>
      <c r="H168" s="28">
        <v>6</v>
      </c>
      <c r="I168" s="29"/>
      <c r="J168" s="31">
        <f t="shared" si="18"/>
        <v>0</v>
      </c>
      <c r="K168" s="141"/>
      <c r="L168" s="107">
        <f t="shared" si="15"/>
        <v>0</v>
      </c>
      <c r="M168" s="109">
        <f t="shared" si="17"/>
        <v>0</v>
      </c>
    </row>
    <row r="169" spans="2:13" s="37" customFormat="1" ht="15.75" customHeight="1">
      <c r="B169" s="126" t="s">
        <v>106</v>
      </c>
      <c r="C169" s="249" t="s">
        <v>189</v>
      </c>
      <c r="D169" s="250"/>
      <c r="E169" s="71"/>
      <c r="F169" s="26">
        <v>27</v>
      </c>
      <c r="G169" s="27">
        <v>19.5</v>
      </c>
      <c r="H169" s="28">
        <v>6</v>
      </c>
      <c r="I169" s="29"/>
      <c r="J169" s="31">
        <f t="shared" si="18"/>
        <v>0</v>
      </c>
      <c r="K169" s="141"/>
      <c r="L169" s="107">
        <f t="shared" si="15"/>
        <v>0</v>
      </c>
      <c r="M169" s="109">
        <f t="shared" si="17"/>
        <v>0</v>
      </c>
    </row>
    <row r="170" spans="2:13" s="37" customFormat="1" ht="15.75" customHeight="1">
      <c r="B170" s="37" t="s">
        <v>30</v>
      </c>
      <c r="C170" s="249" t="s">
        <v>190</v>
      </c>
      <c r="D170" s="250"/>
      <c r="F170" s="26">
        <v>29</v>
      </c>
      <c r="G170" s="27">
        <v>23</v>
      </c>
      <c r="H170" s="28">
        <v>6</v>
      </c>
      <c r="I170" s="29"/>
      <c r="J170" s="31">
        <f t="shared" si="18"/>
        <v>0</v>
      </c>
      <c r="K170" s="141"/>
      <c r="L170" s="107">
        <f t="shared" si="15"/>
        <v>0</v>
      </c>
      <c r="M170" s="109">
        <f t="shared" si="17"/>
        <v>0</v>
      </c>
    </row>
    <row r="171" spans="2:13" s="37" customFormat="1" ht="15.75" customHeight="1">
      <c r="B171" s="112" t="s">
        <v>279</v>
      </c>
      <c r="C171" s="249" t="s">
        <v>280</v>
      </c>
      <c r="D171" s="250"/>
      <c r="E171" s="170" t="s">
        <v>38</v>
      </c>
      <c r="F171" s="26">
        <v>33</v>
      </c>
      <c r="G171" s="27">
        <v>28</v>
      </c>
      <c r="H171" s="28">
        <v>6</v>
      </c>
      <c r="I171" s="29"/>
      <c r="J171" s="31">
        <f>G171*H171*I171</f>
        <v>0</v>
      </c>
      <c r="K171" s="141"/>
      <c r="L171" s="107">
        <f>G171*H171*I171</f>
        <v>0</v>
      </c>
      <c r="M171" s="109">
        <f>F171*H171*I171</f>
        <v>0</v>
      </c>
    </row>
    <row r="172" spans="2:13" s="37" customFormat="1" ht="15.75" customHeight="1">
      <c r="B172" s="37" t="s">
        <v>25</v>
      </c>
      <c r="C172" s="249" t="s">
        <v>191</v>
      </c>
      <c r="D172" s="250"/>
      <c r="E172" s="71"/>
      <c r="F172" s="26">
        <v>33</v>
      </c>
      <c r="G172" s="27">
        <v>29</v>
      </c>
      <c r="H172" s="28">
        <v>6</v>
      </c>
      <c r="I172" s="29"/>
      <c r="J172" s="31">
        <f t="shared" si="18"/>
        <v>0</v>
      </c>
      <c r="K172" s="141"/>
      <c r="L172" s="107">
        <f t="shared" si="15"/>
        <v>0</v>
      </c>
      <c r="M172" s="109">
        <f t="shared" si="17"/>
        <v>0</v>
      </c>
    </row>
    <row r="173" spans="2:13" s="37" customFormat="1" ht="15.75">
      <c r="B173" s="126" t="s">
        <v>139</v>
      </c>
      <c r="C173" s="262" t="s">
        <v>252</v>
      </c>
      <c r="D173" s="263"/>
      <c r="E173" s="75"/>
      <c r="F173" s="22">
        <v>40</v>
      </c>
      <c r="G173" s="59">
        <v>30</v>
      </c>
      <c r="H173" s="24">
        <v>6</v>
      </c>
      <c r="I173" s="38"/>
      <c r="J173" s="30">
        <f t="shared" si="18"/>
        <v>0</v>
      </c>
      <c r="K173" s="141"/>
      <c r="L173" s="107">
        <f t="shared" si="15"/>
        <v>0</v>
      </c>
      <c r="M173" s="109">
        <f t="shared" si="17"/>
        <v>0</v>
      </c>
    </row>
    <row r="174" spans="2:14" s="37" customFormat="1" ht="15.75" customHeight="1">
      <c r="B174" s="37" t="s">
        <v>37</v>
      </c>
      <c r="C174" s="249" t="s">
        <v>192</v>
      </c>
      <c r="D174" s="250"/>
      <c r="E174" s="167" t="s">
        <v>38</v>
      </c>
      <c r="F174" s="26">
        <v>42</v>
      </c>
      <c r="G174" s="27">
        <v>36</v>
      </c>
      <c r="H174" s="28">
        <v>6</v>
      </c>
      <c r="I174" s="29"/>
      <c r="J174" s="31">
        <f t="shared" si="18"/>
        <v>0</v>
      </c>
      <c r="K174" s="141"/>
      <c r="L174" s="107">
        <f t="shared" si="15"/>
        <v>0</v>
      </c>
      <c r="M174" s="109">
        <f t="shared" si="17"/>
        <v>0</v>
      </c>
      <c r="N174" s="109"/>
    </row>
    <row r="175" spans="2:13" s="37" customFormat="1" ht="16.5" customHeight="1" thickBot="1">
      <c r="B175" s="37" t="s">
        <v>157</v>
      </c>
      <c r="C175" s="268" t="s">
        <v>166</v>
      </c>
      <c r="D175" s="269"/>
      <c r="E175" s="71"/>
      <c r="F175" s="26">
        <v>190</v>
      </c>
      <c r="G175" s="27">
        <v>165</v>
      </c>
      <c r="H175" s="28">
        <v>1</v>
      </c>
      <c r="I175" s="29"/>
      <c r="J175" s="31">
        <f>G175*H175*I175</f>
        <v>0</v>
      </c>
      <c r="K175" s="141"/>
      <c r="L175" s="107">
        <f t="shared" si="15"/>
        <v>0</v>
      </c>
      <c r="M175" s="109">
        <f t="shared" si="17"/>
        <v>0</v>
      </c>
    </row>
    <row r="176" spans="3:13" s="37" customFormat="1" ht="23.25" thickBot="1">
      <c r="C176" s="253" t="s">
        <v>10</v>
      </c>
      <c r="D176" s="254"/>
      <c r="E176" s="254"/>
      <c r="F176" s="254"/>
      <c r="G176" s="254"/>
      <c r="H176" s="254"/>
      <c r="I176" s="254"/>
      <c r="J176" s="255"/>
      <c r="K176" s="141"/>
      <c r="L176" s="107">
        <f t="shared" si="15"/>
        <v>0</v>
      </c>
      <c r="M176" s="109">
        <f t="shared" si="17"/>
        <v>0</v>
      </c>
    </row>
    <row r="177" spans="1:13" s="18" customFormat="1" ht="15.75" customHeight="1">
      <c r="A177" s="37"/>
      <c r="B177" s="37" t="s">
        <v>32</v>
      </c>
      <c r="C177" s="264" t="s">
        <v>158</v>
      </c>
      <c r="D177" s="265"/>
      <c r="E177" s="71"/>
      <c r="F177" s="22">
        <v>39</v>
      </c>
      <c r="G177" s="23">
        <v>33.5</v>
      </c>
      <c r="H177" s="24">
        <v>1</v>
      </c>
      <c r="I177" s="25"/>
      <c r="J177" s="30">
        <f aca="true" t="shared" si="19" ref="J177:J182">G177*H177*I177</f>
        <v>0</v>
      </c>
      <c r="K177" s="141"/>
      <c r="L177" s="107">
        <f t="shared" si="15"/>
        <v>0</v>
      </c>
      <c r="M177" s="109">
        <f t="shared" si="17"/>
        <v>0</v>
      </c>
    </row>
    <row r="178" spans="2:14" s="37" customFormat="1" ht="15.75" customHeight="1">
      <c r="B178" s="37" t="s">
        <v>19</v>
      </c>
      <c r="C178" s="260" t="s">
        <v>193</v>
      </c>
      <c r="D178" s="261"/>
      <c r="E178" s="71"/>
      <c r="F178" s="22">
        <v>44</v>
      </c>
      <c r="G178" s="23">
        <v>37</v>
      </c>
      <c r="H178" s="24">
        <v>1</v>
      </c>
      <c r="I178" s="25"/>
      <c r="J178" s="30">
        <f t="shared" si="19"/>
        <v>0</v>
      </c>
      <c r="K178" s="141"/>
      <c r="L178" s="107">
        <f t="shared" si="15"/>
        <v>0</v>
      </c>
      <c r="M178" s="109">
        <f t="shared" si="17"/>
        <v>0</v>
      </c>
      <c r="N178" s="124"/>
    </row>
    <row r="179" spans="2:13" s="37" customFormat="1" ht="15.75" customHeight="1">
      <c r="B179" s="37" t="s">
        <v>52</v>
      </c>
      <c r="C179" s="260" t="s">
        <v>194</v>
      </c>
      <c r="D179" s="261"/>
      <c r="E179" s="71"/>
      <c r="F179" s="22">
        <v>59</v>
      </c>
      <c r="G179" s="23">
        <v>48</v>
      </c>
      <c r="H179" s="24">
        <v>1</v>
      </c>
      <c r="I179" s="25"/>
      <c r="J179" s="30">
        <f t="shared" si="19"/>
        <v>0</v>
      </c>
      <c r="K179" s="141"/>
      <c r="L179" s="107">
        <f t="shared" si="15"/>
        <v>0</v>
      </c>
      <c r="M179" s="109">
        <f t="shared" si="17"/>
        <v>0</v>
      </c>
    </row>
    <row r="180" spans="2:13" s="37" customFormat="1" ht="15.75" customHeight="1">
      <c r="B180" s="126" t="s">
        <v>107</v>
      </c>
      <c r="C180" s="260" t="s">
        <v>195</v>
      </c>
      <c r="D180" s="261"/>
      <c r="E180" s="71"/>
      <c r="F180" s="22">
        <v>59</v>
      </c>
      <c r="G180" s="23">
        <v>48</v>
      </c>
      <c r="H180" s="24">
        <v>1</v>
      </c>
      <c r="I180" s="25"/>
      <c r="J180" s="30">
        <f t="shared" si="19"/>
        <v>0</v>
      </c>
      <c r="K180" s="141"/>
      <c r="L180" s="107">
        <f t="shared" si="15"/>
        <v>0</v>
      </c>
      <c r="M180" s="109">
        <f t="shared" si="17"/>
        <v>0</v>
      </c>
    </row>
    <row r="181" spans="2:13" s="37" customFormat="1" ht="15.75" customHeight="1">
      <c r="B181" s="37" t="s">
        <v>23</v>
      </c>
      <c r="C181" s="260" t="s">
        <v>159</v>
      </c>
      <c r="D181" s="261"/>
      <c r="E181" s="71"/>
      <c r="F181" s="22">
        <v>61</v>
      </c>
      <c r="G181" s="23">
        <v>49.5</v>
      </c>
      <c r="H181" s="24">
        <v>1</v>
      </c>
      <c r="I181" s="25"/>
      <c r="J181" s="30">
        <f t="shared" si="19"/>
        <v>0</v>
      </c>
      <c r="K181" s="141"/>
      <c r="L181" s="107">
        <f t="shared" si="15"/>
        <v>0</v>
      </c>
      <c r="M181" s="109">
        <f t="shared" si="17"/>
        <v>0</v>
      </c>
    </row>
    <row r="182" spans="2:13" s="37" customFormat="1" ht="15.75" customHeight="1" thickBot="1">
      <c r="B182" s="37" t="s">
        <v>20</v>
      </c>
      <c r="C182" s="268" t="s">
        <v>196</v>
      </c>
      <c r="D182" s="269"/>
      <c r="E182" s="98"/>
      <c r="F182" s="22">
        <v>65</v>
      </c>
      <c r="G182" s="23">
        <v>54</v>
      </c>
      <c r="H182" s="24">
        <v>1</v>
      </c>
      <c r="I182" s="25"/>
      <c r="J182" s="30">
        <f t="shared" si="19"/>
        <v>0</v>
      </c>
      <c r="K182" s="141"/>
      <c r="L182" s="107">
        <f t="shared" si="15"/>
        <v>0</v>
      </c>
      <c r="M182" s="109">
        <f t="shared" si="17"/>
        <v>0</v>
      </c>
    </row>
    <row r="183" spans="3:13" s="37" customFormat="1" ht="24.75" customHeight="1" thickBot="1">
      <c r="C183" s="295" t="s">
        <v>108</v>
      </c>
      <c r="D183" s="296"/>
      <c r="E183" s="296"/>
      <c r="F183" s="296"/>
      <c r="G183" s="296"/>
      <c r="H183" s="296"/>
      <c r="I183" s="296"/>
      <c r="J183" s="297"/>
      <c r="K183" s="141"/>
      <c r="L183" s="107">
        <f t="shared" si="15"/>
        <v>0</v>
      </c>
      <c r="M183" s="109">
        <f t="shared" si="17"/>
        <v>0</v>
      </c>
    </row>
    <row r="184" spans="1:13" s="18" customFormat="1" ht="15.75" customHeight="1">
      <c r="A184" s="37"/>
      <c r="B184" s="37" t="s">
        <v>211</v>
      </c>
      <c r="C184" s="258" t="s">
        <v>167</v>
      </c>
      <c r="D184" s="259"/>
      <c r="E184" s="101"/>
      <c r="F184" s="102">
        <v>37</v>
      </c>
      <c r="G184" s="145">
        <v>28</v>
      </c>
      <c r="H184" s="45">
        <v>1</v>
      </c>
      <c r="I184" s="143"/>
      <c r="J184" s="144">
        <f>G184*H184*I184</f>
        <v>0</v>
      </c>
      <c r="K184" s="141"/>
      <c r="L184" s="107">
        <f t="shared" si="15"/>
        <v>0</v>
      </c>
      <c r="M184" s="109">
        <f t="shared" si="17"/>
        <v>0</v>
      </c>
    </row>
    <row r="185" spans="2:13" s="37" customFormat="1" ht="15.75" customHeight="1">
      <c r="B185" s="37" t="s">
        <v>210</v>
      </c>
      <c r="C185" s="235" t="s">
        <v>217</v>
      </c>
      <c r="D185" s="236"/>
      <c r="E185" s="74"/>
      <c r="F185" s="22">
        <v>61</v>
      </c>
      <c r="G185" s="23">
        <v>52</v>
      </c>
      <c r="H185" s="24">
        <v>1</v>
      </c>
      <c r="I185" s="25"/>
      <c r="J185" s="142">
        <f>G185*H185*I185</f>
        <v>0</v>
      </c>
      <c r="K185" s="141"/>
      <c r="L185" s="107">
        <f t="shared" si="15"/>
        <v>0</v>
      </c>
      <c r="M185" s="109">
        <f t="shared" si="17"/>
        <v>0</v>
      </c>
    </row>
    <row r="186" spans="2:13" s="37" customFormat="1" ht="15.75" customHeight="1">
      <c r="B186" s="37" t="s">
        <v>109</v>
      </c>
      <c r="C186" s="260" t="s">
        <v>197</v>
      </c>
      <c r="D186" s="261"/>
      <c r="E186" s="71"/>
      <c r="F186" s="22">
        <v>69</v>
      </c>
      <c r="G186" s="59">
        <v>60</v>
      </c>
      <c r="H186" s="24">
        <v>1</v>
      </c>
      <c r="I186" s="25"/>
      <c r="J186" s="142">
        <f>G186*H186*I186</f>
        <v>0</v>
      </c>
      <c r="K186" s="141"/>
      <c r="L186" s="107">
        <f t="shared" si="15"/>
        <v>0</v>
      </c>
      <c r="M186" s="109">
        <f t="shared" si="17"/>
        <v>0</v>
      </c>
    </row>
    <row r="187" spans="2:13" s="37" customFormat="1" ht="15.75" customHeight="1">
      <c r="B187" s="112" t="s">
        <v>277</v>
      </c>
      <c r="C187" s="260" t="s">
        <v>278</v>
      </c>
      <c r="D187" s="261"/>
      <c r="E187" s="71"/>
      <c r="F187" s="22">
        <v>215</v>
      </c>
      <c r="G187" s="59">
        <v>195</v>
      </c>
      <c r="H187" s="24">
        <v>1</v>
      </c>
      <c r="I187" s="25"/>
      <c r="J187" s="142">
        <f>G187*H187*I187</f>
        <v>0</v>
      </c>
      <c r="K187" s="141"/>
      <c r="L187" s="107">
        <f>G187*H187*I187</f>
        <v>0</v>
      </c>
      <c r="M187" s="109">
        <f>F187*H187*I187</f>
        <v>0</v>
      </c>
    </row>
    <row r="188" spans="3:13" s="37" customFormat="1" ht="15.75" customHeight="1" thickBot="1">
      <c r="C188" s="304"/>
      <c r="D188" s="305"/>
      <c r="E188" s="76"/>
      <c r="F188" s="40"/>
      <c r="G188" s="41"/>
      <c r="H188" s="41">
        <f>SUMPRODUCT(I26:I186,H26:H186)</f>
        <v>0</v>
      </c>
      <c r="I188" s="41">
        <f>SUM(I26:I186)</f>
        <v>0</v>
      </c>
      <c r="J188" s="42"/>
      <c r="K188" s="141"/>
      <c r="L188" s="107">
        <f t="shared" si="15"/>
        <v>0</v>
      </c>
      <c r="M188" s="109">
        <f t="shared" si="17"/>
        <v>0</v>
      </c>
    </row>
    <row r="189" spans="3:13" s="37" customFormat="1" ht="16.5" customHeight="1" thickBot="1">
      <c r="C189" s="266" t="s">
        <v>15</v>
      </c>
      <c r="D189" s="266"/>
      <c r="E189" s="77"/>
      <c r="F189" s="3"/>
      <c r="G189" s="47"/>
      <c r="H189" s="20"/>
      <c r="I189" s="118" t="s">
        <v>16</v>
      </c>
      <c r="J189" s="119">
        <f>IF(H188&gt;=36,0,IF(H188&gt;36,30,IF(H188&gt;24,25,IF(H188&gt;12,20,IF(H188&gt;0,16,IF(H188&lt;4,""))))))</f>
      </c>
      <c r="K189" s="141"/>
      <c r="L189" s="107">
        <f>SUM(L26:L188)</f>
        <v>0</v>
      </c>
      <c r="M189" s="109">
        <f>SUM(M27:M183)</f>
        <v>0</v>
      </c>
    </row>
    <row r="190" spans="3:12" s="37" customFormat="1" ht="23.25" customHeight="1" thickBot="1">
      <c r="C190" s="267"/>
      <c r="D190" s="267"/>
      <c r="E190" s="77"/>
      <c r="F190" s="50"/>
      <c r="G190" s="47"/>
      <c r="H190" s="20"/>
      <c r="I190" s="120" t="s">
        <v>17</v>
      </c>
      <c r="J190" s="121">
        <f>IF(I205&lt;&gt;0,H188,"")</f>
      </c>
      <c r="K190" s="141"/>
      <c r="L190" s="106">
        <f>IF(H188&gt;=60,0,IF(H188&gt;36,30,IF(H188&gt;24,25,IF(H188&gt;12,20,IF(H188&gt;0,16,IF(H188&lt;4,""))))))</f>
      </c>
    </row>
    <row r="191" spans="3:12" s="37" customFormat="1" ht="19.5" customHeight="1" thickBot="1">
      <c r="C191" s="303" t="s">
        <v>18</v>
      </c>
      <c r="D191" s="303"/>
      <c r="E191" s="78"/>
      <c r="F191" s="4"/>
      <c r="G191" s="48"/>
      <c r="H191" s="21"/>
      <c r="I191" s="122" t="s">
        <v>2</v>
      </c>
      <c r="J191" s="123">
        <f>SUM(J26:J190)</f>
        <v>0</v>
      </c>
      <c r="K191" s="141"/>
      <c r="L191" s="107"/>
    </row>
    <row r="192" spans="1:12" s="9" customFormat="1" ht="31.5" customHeight="1" thickBot="1">
      <c r="A192" s="37"/>
      <c r="B192" s="37"/>
      <c r="C192" s="303"/>
      <c r="D192" s="303"/>
      <c r="E192" s="78"/>
      <c r="F192" s="4"/>
      <c r="G192" s="48"/>
      <c r="H192" s="103"/>
      <c r="I192" s="168" t="s">
        <v>53</v>
      </c>
      <c r="J192" s="169">
        <f>M189-L189</f>
        <v>0</v>
      </c>
      <c r="K192" s="141"/>
      <c r="L192" s="104"/>
    </row>
    <row r="193" spans="1:12" s="9" customFormat="1" ht="31.5" customHeight="1">
      <c r="A193" s="37"/>
      <c r="B193" s="37"/>
      <c r="E193" s="78"/>
      <c r="F193" s="4"/>
      <c r="G193" s="49"/>
      <c r="H193" s="5"/>
      <c r="I193" s="5"/>
      <c r="J193" s="19"/>
      <c r="L193" s="104"/>
    </row>
    <row r="194" spans="1:12" s="9" customFormat="1" ht="19.5" customHeight="1">
      <c r="A194" s="37"/>
      <c r="B194" s="37"/>
      <c r="C194" s="39"/>
      <c r="D194" s="39"/>
      <c r="E194" s="78"/>
      <c r="F194" s="4"/>
      <c r="G194" s="49"/>
      <c r="H194" s="5"/>
      <c r="I194" s="5"/>
      <c r="J194" s="19"/>
      <c r="L194" s="104"/>
    </row>
    <row r="195" spans="1:12" s="9" customFormat="1" ht="9" customHeight="1">
      <c r="A195" s="37"/>
      <c r="B195" s="37"/>
      <c r="C195" s="302"/>
      <c r="D195" s="302"/>
      <c r="E195" s="302"/>
      <c r="F195" s="302"/>
      <c r="G195" s="302"/>
      <c r="H195" s="302"/>
      <c r="I195" s="34">
        <v>1</v>
      </c>
      <c r="J195" s="33"/>
      <c r="L195" s="104"/>
    </row>
    <row r="196" spans="1:12" s="9" customFormat="1" ht="19.5" customHeight="1">
      <c r="A196" s="37"/>
      <c r="B196" s="37"/>
      <c r="C196" s="302"/>
      <c r="D196" s="302"/>
      <c r="E196" s="302"/>
      <c r="F196" s="302"/>
      <c r="G196" s="302"/>
      <c r="H196" s="302"/>
      <c r="I196" s="34">
        <v>1</v>
      </c>
      <c r="J196" s="33"/>
      <c r="L196" s="104"/>
    </row>
    <row r="197" spans="1:12" s="9" customFormat="1" ht="19.5" customHeight="1">
      <c r="A197" s="37"/>
      <c r="B197" s="37"/>
      <c r="C197" s="302"/>
      <c r="D197" s="302"/>
      <c r="E197" s="302"/>
      <c r="F197" s="302"/>
      <c r="G197" s="302"/>
      <c r="H197" s="302"/>
      <c r="I197" s="34">
        <v>1</v>
      </c>
      <c r="J197" s="33"/>
      <c r="L197" s="104"/>
    </row>
    <row r="198" spans="1:12" s="9" customFormat="1" ht="19.5" customHeight="1">
      <c r="A198" s="37"/>
      <c r="B198" s="37"/>
      <c r="C198" s="302"/>
      <c r="D198" s="302"/>
      <c r="E198" s="302"/>
      <c r="F198" s="302"/>
      <c r="G198" s="302"/>
      <c r="H198" s="302"/>
      <c r="I198" s="34">
        <v>1</v>
      </c>
      <c r="J198" s="33"/>
      <c r="L198" s="104"/>
    </row>
    <row r="199" spans="1:12" s="9" customFormat="1" ht="19.5" customHeight="1" thickBot="1">
      <c r="A199" s="37"/>
      <c r="B199" s="37"/>
      <c r="C199" s="32"/>
      <c r="D199" s="32"/>
      <c r="E199" s="78"/>
      <c r="F199" s="32"/>
      <c r="G199" s="32"/>
      <c r="H199" s="32"/>
      <c r="I199" s="32"/>
      <c r="J199" s="32"/>
      <c r="L199" s="104"/>
    </row>
    <row r="200" spans="1:12" s="9" customFormat="1" ht="12" customHeight="1">
      <c r="A200" s="37"/>
      <c r="B200" s="37"/>
      <c r="C200" s="287" t="s">
        <v>57</v>
      </c>
      <c r="D200" s="288"/>
      <c r="E200" s="288"/>
      <c r="F200" s="288"/>
      <c r="G200" s="288"/>
      <c r="H200" s="54"/>
      <c r="I200" s="54"/>
      <c r="J200" s="55"/>
      <c r="L200" s="104"/>
    </row>
    <row r="201" spans="3:10" ht="15.75" customHeight="1">
      <c r="C201" s="289"/>
      <c r="D201" s="290"/>
      <c r="E201" s="290"/>
      <c r="F201" s="290"/>
      <c r="G201" s="290"/>
      <c r="H201" s="56"/>
      <c r="I201" s="298" t="s">
        <v>11</v>
      </c>
      <c r="J201" s="299"/>
    </row>
    <row r="202" spans="3:10" ht="15.75" customHeight="1" thickBot="1">
      <c r="C202" s="289"/>
      <c r="D202" s="290"/>
      <c r="E202" s="290"/>
      <c r="F202" s="290"/>
      <c r="G202" s="290"/>
      <c r="H202" s="56"/>
      <c r="I202" s="298"/>
      <c r="J202" s="299"/>
    </row>
    <row r="203" spans="3:10" ht="15.75">
      <c r="C203" s="289"/>
      <c r="D203" s="290"/>
      <c r="E203" s="290"/>
      <c r="F203" s="290"/>
      <c r="G203" s="290"/>
      <c r="H203" s="56"/>
      <c r="I203" s="285" t="s">
        <v>12</v>
      </c>
      <c r="J203" s="285" t="s">
        <v>13</v>
      </c>
    </row>
    <row r="204" spans="3:10" ht="12.75" customHeight="1" thickBot="1">
      <c r="C204" s="289"/>
      <c r="D204" s="290"/>
      <c r="E204" s="290"/>
      <c r="F204" s="290"/>
      <c r="G204" s="290"/>
      <c r="H204" s="56"/>
      <c r="I204" s="286"/>
      <c r="J204" s="286"/>
    </row>
    <row r="205" spans="3:10" ht="13.5" customHeight="1" thickBot="1">
      <c r="C205" s="289"/>
      <c r="D205" s="290"/>
      <c r="E205" s="290"/>
      <c r="F205" s="290"/>
      <c r="G205" s="290"/>
      <c r="H205" s="56"/>
      <c r="I205" s="116"/>
      <c r="J205" s="117"/>
    </row>
    <row r="206" spans="3:10" ht="21" customHeight="1" thickBot="1">
      <c r="C206" s="291"/>
      <c r="D206" s="292"/>
      <c r="E206" s="292"/>
      <c r="F206" s="292"/>
      <c r="G206" s="292"/>
      <c r="H206" s="57"/>
      <c r="I206" s="300" t="s">
        <v>14</v>
      </c>
      <c r="J206" s="301"/>
    </row>
    <row r="207" spans="4:10" ht="24" customHeight="1">
      <c r="D207" s="6"/>
      <c r="E207" s="79"/>
      <c r="F207" s="51"/>
      <c r="G207" s="7"/>
      <c r="H207" s="7"/>
      <c r="I207" s="7"/>
      <c r="J207" s="7"/>
    </row>
    <row r="208" spans="4:10" ht="12.75">
      <c r="D208" s="9"/>
      <c r="F208" s="8"/>
      <c r="G208" s="9"/>
      <c r="H208" s="9"/>
      <c r="I208" s="10"/>
      <c r="J208" s="9"/>
    </row>
    <row r="209" ht="12.75"/>
    <row r="210" spans="3:10" ht="18.75">
      <c r="C210" s="284" t="s">
        <v>220</v>
      </c>
      <c r="D210" s="284"/>
      <c r="E210" s="284"/>
      <c r="F210" s="284"/>
      <c r="G210" s="284"/>
      <c r="H210" s="284"/>
      <c r="I210" s="284"/>
      <c r="J210" s="284"/>
    </row>
    <row r="211" spans="3:12" s="13" customFormat="1" ht="22.5" customHeight="1">
      <c r="C211" s="1"/>
      <c r="D211" s="14"/>
      <c r="E211" s="81"/>
      <c r="F211" s="52"/>
      <c r="G211" s="1"/>
      <c r="H211" s="15"/>
      <c r="I211" s="16"/>
      <c r="J211" s="15"/>
      <c r="L211" s="108"/>
    </row>
  </sheetData>
  <sheetProtection/>
  <mergeCells count="159">
    <mergeCell ref="C89:D89"/>
    <mergeCell ref="C81:D81"/>
    <mergeCell ref="C49:D49"/>
    <mergeCell ref="C57:J57"/>
    <mergeCell ref="C33:D33"/>
    <mergeCell ref="C37:D37"/>
    <mergeCell ref="C41:D41"/>
    <mergeCell ref="C39:D39"/>
    <mergeCell ref="C43:D43"/>
    <mergeCell ref="C55:D55"/>
    <mergeCell ref="C80:D80"/>
    <mergeCell ref="C1:J1"/>
    <mergeCell ref="C31:D31"/>
    <mergeCell ref="C32:D32"/>
    <mergeCell ref="C46:D46"/>
    <mergeCell ref="C42:D42"/>
    <mergeCell ref="C47:D47"/>
    <mergeCell ref="C23:J23"/>
    <mergeCell ref="C3:J19"/>
    <mergeCell ref="C24:D24"/>
    <mergeCell ref="C135:D135"/>
    <mergeCell ref="C126:D126"/>
    <mergeCell ref="C98:D98"/>
    <mergeCell ref="C100:D100"/>
    <mergeCell ref="C123:D123"/>
    <mergeCell ref="C61:D61"/>
    <mergeCell ref="C87:J87"/>
    <mergeCell ref="C75:D75"/>
    <mergeCell ref="C77:D77"/>
    <mergeCell ref="C71:E71"/>
    <mergeCell ref="C125:D125"/>
    <mergeCell ref="C119:D119"/>
    <mergeCell ref="C124:D124"/>
    <mergeCell ref="C74:D74"/>
    <mergeCell ref="C73:D73"/>
    <mergeCell ref="C69:D69"/>
    <mergeCell ref="C82:D82"/>
    <mergeCell ref="C78:D78"/>
    <mergeCell ref="C84:E84"/>
    <mergeCell ref="C83:D83"/>
    <mergeCell ref="C114:D114"/>
    <mergeCell ref="C120:D120"/>
    <mergeCell ref="C122:D122"/>
    <mergeCell ref="C101:D101"/>
    <mergeCell ref="C102:D102"/>
    <mergeCell ref="C104:D104"/>
    <mergeCell ref="C109:J109"/>
    <mergeCell ref="C107:E107"/>
    <mergeCell ref="C112:D112"/>
    <mergeCell ref="C110:D110"/>
    <mergeCell ref="C129:D129"/>
    <mergeCell ref="C106:D106"/>
    <mergeCell ref="C95:D95"/>
    <mergeCell ref="C94:D94"/>
    <mergeCell ref="C97:D97"/>
    <mergeCell ref="C108:J108"/>
    <mergeCell ref="C96:E96"/>
    <mergeCell ref="C105:E105"/>
    <mergeCell ref="C158:D158"/>
    <mergeCell ref="C143:D143"/>
    <mergeCell ref="C157:D157"/>
    <mergeCell ref="C155:J155"/>
    <mergeCell ref="C150:D150"/>
    <mergeCell ref="C139:D139"/>
    <mergeCell ref="C147:D147"/>
    <mergeCell ref="C152:E152"/>
    <mergeCell ref="C153:D153"/>
    <mergeCell ref="C154:D154"/>
    <mergeCell ref="C176:J176"/>
    <mergeCell ref="C187:D187"/>
    <mergeCell ref="I201:J202"/>
    <mergeCell ref="I206:J206"/>
    <mergeCell ref="C195:H198"/>
    <mergeCell ref="C192:D192"/>
    <mergeCell ref="C191:D191"/>
    <mergeCell ref="C188:D188"/>
    <mergeCell ref="C210:J210"/>
    <mergeCell ref="I203:I204"/>
    <mergeCell ref="J203:J204"/>
    <mergeCell ref="C200:G206"/>
    <mergeCell ref="C130:J130"/>
    <mergeCell ref="C186:D186"/>
    <mergeCell ref="C149:D149"/>
    <mergeCell ref="C151:D151"/>
    <mergeCell ref="C175:D175"/>
    <mergeCell ref="C128:E128"/>
    <mergeCell ref="C26:D26"/>
    <mergeCell ref="C30:D30"/>
    <mergeCell ref="C20:J22"/>
    <mergeCell ref="C34:D34"/>
    <mergeCell ref="C40:D40"/>
    <mergeCell ref="C38:D38"/>
    <mergeCell ref="F28:J28"/>
    <mergeCell ref="C148:D148"/>
    <mergeCell ref="C117:D117"/>
    <mergeCell ref="C54:D54"/>
    <mergeCell ref="C35:D35"/>
    <mergeCell ref="C44:D44"/>
    <mergeCell ref="C51:D51"/>
    <mergeCell ref="C36:D36"/>
    <mergeCell ref="C45:D45"/>
    <mergeCell ref="C48:D48"/>
    <mergeCell ref="C137:D137"/>
    <mergeCell ref="C29:D29"/>
    <mergeCell ref="C53:D53"/>
    <mergeCell ref="C76:D76"/>
    <mergeCell ref="C70:E70"/>
    <mergeCell ref="C140:D140"/>
    <mergeCell ref="C141:D141"/>
    <mergeCell ref="C103:D103"/>
    <mergeCell ref="C134:D134"/>
    <mergeCell ref="C132:D132"/>
    <mergeCell ref="C121:D121"/>
    <mergeCell ref="C185:D185"/>
    <mergeCell ref="C181:D181"/>
    <mergeCell ref="C189:D189"/>
    <mergeCell ref="C190:D190"/>
    <mergeCell ref="C182:D182"/>
    <mergeCell ref="C184:D184"/>
    <mergeCell ref="C183:J183"/>
    <mergeCell ref="C180:D180"/>
    <mergeCell ref="C178:D178"/>
    <mergeCell ref="C173:D173"/>
    <mergeCell ref="C172:D172"/>
    <mergeCell ref="C170:D170"/>
    <mergeCell ref="C169:D169"/>
    <mergeCell ref="C174:D174"/>
    <mergeCell ref="C177:D177"/>
    <mergeCell ref="C171:D171"/>
    <mergeCell ref="C179:D179"/>
    <mergeCell ref="C168:D168"/>
    <mergeCell ref="C167:D167"/>
    <mergeCell ref="C166:D166"/>
    <mergeCell ref="C164:J164"/>
    <mergeCell ref="C160:D160"/>
    <mergeCell ref="C159:D159"/>
    <mergeCell ref="C165:D165"/>
    <mergeCell ref="C162:D162"/>
    <mergeCell ref="C163:E163"/>
    <mergeCell ref="C146:D146"/>
    <mergeCell ref="C142:D142"/>
    <mergeCell ref="C144:D144"/>
    <mergeCell ref="C111:D111"/>
    <mergeCell ref="C62:D62"/>
    <mergeCell ref="C60:D60"/>
    <mergeCell ref="C66:D66"/>
    <mergeCell ref="C127:D127"/>
    <mergeCell ref="C116:D116"/>
    <mergeCell ref="C113:D113"/>
    <mergeCell ref="C59:D59"/>
    <mergeCell ref="C56:D56"/>
    <mergeCell ref="C99:D99"/>
    <mergeCell ref="C93:D93"/>
    <mergeCell ref="C92:D92"/>
    <mergeCell ref="C90:D90"/>
    <mergeCell ref="C79:D79"/>
    <mergeCell ref="C68:D68"/>
    <mergeCell ref="C63:D63"/>
    <mergeCell ref="C65:D65"/>
  </mergeCells>
  <printOptions gridLines="1" horizontalCentered="1"/>
  <pageMargins left="0.2755905511811024" right="0.2755905511811024" top="0.11811023622047245" bottom="0.1968503937007874" header="0.11811023622047245" footer="0.1968503937007874"/>
  <pageSetup fitToHeight="0" fitToWidth="1" horizontalDpi="1200" verticalDpi="12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Businessobjects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akhalvat</dc:creator>
  <cp:keywords/>
  <dc:description/>
  <cp:lastModifiedBy>cchar</cp:lastModifiedBy>
  <cp:lastPrinted>2020-10-14T07:28:36Z</cp:lastPrinted>
  <dcterms:created xsi:type="dcterms:W3CDTF">2005-11-24T09:48:28Z</dcterms:created>
  <dcterms:modified xsi:type="dcterms:W3CDTF">2020-11-18T10:01:00Z</dcterms:modified>
  <cp:category/>
  <cp:version/>
  <cp:contentType/>
  <cp:contentStatus/>
</cp:coreProperties>
</file>